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1"/>
  </bookViews>
  <sheets>
    <sheet name="KLN_Social Sc. " sheetId="1" r:id="rId1"/>
    <sheet name="KLN_Med" sheetId="2" r:id="rId2"/>
    <sheet name="KLN_Science" sheetId="3" r:id="rId3"/>
    <sheet name="KLN_All" sheetId="4" r:id="rId4"/>
  </sheets>
  <definedNames>
    <definedName name="_xlnm.Print_Area" localSheetId="3">'KLN_All'!$A$1:$U$71</definedName>
    <definedName name="_xlnm.Print_Area" localSheetId="1">'KLN_Med'!$A$1:$U$65</definedName>
    <definedName name="_xlnm.Print_Area" localSheetId="2">'KLN_Science'!$A$1:$U$102</definedName>
    <definedName name="_xlnm.Print_Area" localSheetId="0">'KLN_Social Sc. '!$A$1:$U$70</definedName>
    <definedName name="_xlnm.Print_Titles" localSheetId="2">'KLN_Science'!$1:$8</definedName>
  </definedNames>
  <calcPr fullCalcOnLoad="1"/>
</workbook>
</file>

<file path=xl/sharedStrings.xml><?xml version="1.0" encoding="utf-8"?>
<sst xmlns="http://schemas.openxmlformats.org/spreadsheetml/2006/main" count="1212" uniqueCount="195">
  <si>
    <t>Source</t>
  </si>
  <si>
    <t>Recurrent</t>
  </si>
  <si>
    <t>Capital</t>
  </si>
  <si>
    <t>Names of the Researcher/s</t>
  </si>
  <si>
    <t>University</t>
  </si>
  <si>
    <t xml:space="preserve">Specify the Beneficiary </t>
  </si>
  <si>
    <t>Faculty</t>
  </si>
  <si>
    <t>Type of Activity / Project</t>
  </si>
  <si>
    <t xml:space="preserve">Granted Period of the Activity/ Project </t>
  </si>
  <si>
    <t>2013-2014</t>
  </si>
  <si>
    <t>2011-2013</t>
  </si>
  <si>
    <t>2013-2015</t>
  </si>
  <si>
    <t>2011-2015</t>
  </si>
  <si>
    <t>NRC</t>
  </si>
  <si>
    <t>NSF</t>
  </si>
  <si>
    <t>HETC</t>
  </si>
  <si>
    <t>UGC</t>
  </si>
  <si>
    <t>2013-2016</t>
  </si>
  <si>
    <t>2012-2015</t>
  </si>
  <si>
    <t>2011-2014</t>
  </si>
  <si>
    <t>2008-2013</t>
  </si>
  <si>
    <t>2010-2013</t>
  </si>
  <si>
    <t>2012-2014</t>
  </si>
  <si>
    <t>2009-2015</t>
  </si>
  <si>
    <t>Architecture</t>
  </si>
  <si>
    <t>Gov</t>
  </si>
  <si>
    <t>Yes</t>
  </si>
  <si>
    <t>Other Gov</t>
  </si>
  <si>
    <t>Foreign</t>
  </si>
  <si>
    <t>Science</t>
  </si>
  <si>
    <t>AR</t>
  </si>
  <si>
    <t>Medicine</t>
  </si>
  <si>
    <t>ED</t>
  </si>
  <si>
    <t>Research</t>
  </si>
  <si>
    <t>WHO</t>
  </si>
  <si>
    <t>Other</t>
  </si>
  <si>
    <t>KLN</t>
  </si>
  <si>
    <t>Knowledge Enhancement &amp; Institutional Development (KEID) Project</t>
  </si>
  <si>
    <t>Department of Zoology</t>
  </si>
  <si>
    <t>Prof U.S.Amarasinghe</t>
  </si>
  <si>
    <t>Ministry of Higher Education</t>
  </si>
  <si>
    <t>Formulation of a low cost (1) organic liquid fertilizer from widely available weeds &amp; selected plant species &amp; (2) organic potting medium entriched with biocontrol agents for cultivation of leaf vegetables &amp; ornamental plants</t>
  </si>
  <si>
    <t xml:space="preserve">Home gardeners &amp; urban agricullture </t>
  </si>
  <si>
    <t>2013-2017</t>
  </si>
  <si>
    <t>Prof L.R.Jayasekara,                               Dr B.T.S.D.P. Kannangara,                   Mrs. S.P.Senanayake &amp;                         Dr. R.M.C.S. Rathnayake</t>
  </si>
  <si>
    <t>HETC-QIG-Window 3/PhD - Characterization &amp; Biological prospecting of phyllosphere microorganism capable of degrading polyaromatic compounds</t>
  </si>
  <si>
    <t>Student &amp; Community</t>
  </si>
  <si>
    <t xml:space="preserve">Prof D.M.Sirisena  &amp;                                  B.T.S.D.P.Kannangara     </t>
  </si>
  <si>
    <t>Student &amp; banana industry</t>
  </si>
  <si>
    <t xml:space="preserve">Prof K.P. Abeywickrema,                            Prof B. Jayawardena,                                 Dr B.T.S.D.P.Kannangara                                                                                     </t>
  </si>
  <si>
    <t>HETC/Win 3</t>
  </si>
  <si>
    <t>University, Postgraduate students &amp; Sri Lanka</t>
  </si>
  <si>
    <t>Dr.M.P.Diyamulla,                                  Dr.R.C.L. De Silva</t>
  </si>
  <si>
    <t>HETG0QIG W 3</t>
  </si>
  <si>
    <t>University postgraduate students</t>
  </si>
  <si>
    <t xml:space="preserve">Dr. D.S.M. De Silva,                                </t>
  </si>
  <si>
    <t>UGC Inovation Grand</t>
  </si>
  <si>
    <t>Prof. K.A.S. Pathirana</t>
  </si>
  <si>
    <t>HETC Win 3 &amp; 4- Quality improvement of coconut oil</t>
  </si>
  <si>
    <t>Coconut oil industry</t>
  </si>
  <si>
    <t>Prof Kapila Senevirathna</t>
  </si>
  <si>
    <t xml:space="preserve">Promoting non-renevable energy </t>
  </si>
  <si>
    <t>Sri Lankan Community</t>
  </si>
  <si>
    <t>3 years</t>
  </si>
  <si>
    <t>UGC Enovation Grand</t>
  </si>
  <si>
    <t>Prof S. Wimalasena &amp;                             Dr. D.S.M. De Silva</t>
  </si>
  <si>
    <t>Prevailence &amp; pathogenicty of anthracnose fungi papaya in Sri Lanka evaluation of effective non hazardours control measures.</t>
  </si>
  <si>
    <t>Prof M.K.B.Weerasooriya                        Dr. N.P.Ranathunga</t>
  </si>
  <si>
    <t>Preperation of natural antioxidant systems</t>
  </si>
  <si>
    <t xml:space="preserve">University Research Grants </t>
  </si>
  <si>
    <t>Dr. G.D.D.K.Gunasena</t>
  </si>
  <si>
    <t>Ms. P.S.Fernando</t>
  </si>
  <si>
    <t>Dr. (Mrs.) I.V.N.Rathnayake</t>
  </si>
  <si>
    <t>Ms.M.D.Thilini</t>
  </si>
  <si>
    <t>PhD-Improvement of the Postharvest storage life of banana using novel stratergies and technology transfer to banana industry.</t>
  </si>
  <si>
    <t xml:space="preserve">M Phil-Damping-off disease of big onions in Sri Lanka &amp; its biological control using Trichoderma </t>
  </si>
  <si>
    <t>Prof N.Deshapriya</t>
  </si>
  <si>
    <t>Student</t>
  </si>
  <si>
    <t>Ms. S.P. Senanayake</t>
  </si>
  <si>
    <t>M Phil-Investigations on endophytic diazotrophic bacteria &amp; their inoculation effects on growth &amp; nitrogen uptake of rice</t>
  </si>
  <si>
    <t>Dr. N. Welikala</t>
  </si>
  <si>
    <t>Genetic characterization of a plasmid isolatedfrom a cellulolytic bacterium</t>
  </si>
  <si>
    <t>Student &amp; Agricultural industries</t>
  </si>
  <si>
    <t>Prof D.M.Sirisena</t>
  </si>
  <si>
    <t>Student &amp; Health Services</t>
  </si>
  <si>
    <t>Mrs. S.P. Senanayake</t>
  </si>
  <si>
    <t xml:space="preserve">M Phil- Characterization of ground water hardness </t>
  </si>
  <si>
    <t>Prof M.Amarasinghe</t>
  </si>
  <si>
    <t>Social Sciences</t>
  </si>
  <si>
    <t>SL Press Council</t>
  </si>
  <si>
    <t>Readership servey of newspaper in western province-2013</t>
  </si>
  <si>
    <t>Lectures &amp; Students</t>
  </si>
  <si>
    <t>B/AR</t>
  </si>
  <si>
    <t>IAEA</t>
  </si>
  <si>
    <t>Contribution to National Level (Yes/No)</t>
  </si>
  <si>
    <t>Project on solar cell development</t>
  </si>
  <si>
    <t>Scientific Community &amp; Society</t>
  </si>
  <si>
    <t>Prof. Siripala &amp; Wijesundara</t>
  </si>
  <si>
    <t>Development of Biosensor for detecting pollution</t>
  </si>
  <si>
    <t>Dr. L.V.N. Rathnayake                              Miss M.D. Thilii                                        Prof. (Mrs) A.Pathirathna</t>
  </si>
  <si>
    <t>Genotoxicity assessment of surface water of Kelani river and the industrial effluents reaching the river using different bioogical systems</t>
  </si>
  <si>
    <t>Generalic public</t>
  </si>
  <si>
    <t>Prof. (Mrs) A.Pathirathna</t>
  </si>
  <si>
    <t>Ministry of Higher Educaton</t>
  </si>
  <si>
    <t>Promoting for pro poor water governance and management in a major river basin of Sri Lanka</t>
  </si>
  <si>
    <t>Prof. U.S. Amarasinghe</t>
  </si>
  <si>
    <t>Promotion of sustainable, export oriented shrimp (Penaeus monodon) culture by disease prevention compliance to food safety regulations, HETC QIG Window 3</t>
  </si>
  <si>
    <t>Prof. (Mrs.) M. Hettiarachchi</t>
  </si>
  <si>
    <t>Ministry of Science  &amp; Technology</t>
  </si>
  <si>
    <t>Potential use of biodegradable nanoparticles to deliver recombinant potein vaccine in shrimp model to control white spot syndrome virus</t>
  </si>
  <si>
    <t>Multielement fingerprint and quantifactor of the pollution status of the Bolgoda Lake Sediments</t>
  </si>
  <si>
    <t>Dr.W.M.D.N.Wijeratne</t>
  </si>
  <si>
    <t>Center for Agricultural Research policy</t>
  </si>
  <si>
    <t>A study on the impact of aquatic invasive alien species in the biochine</t>
  </si>
  <si>
    <t>Dr. U.P.K.Epa</t>
  </si>
  <si>
    <t>Equipment Grant</t>
  </si>
  <si>
    <t>Academic staff membes &amp; undergraduate post graduate students</t>
  </si>
  <si>
    <t>2013 onwards</t>
  </si>
  <si>
    <t>Dr. C.S. Raapakshe                                  Dr. S. Wickramarachchi                               RE/2003/EQ/1</t>
  </si>
  <si>
    <t xml:space="preserve">Dr. D.S.M. De Silva,                                 </t>
  </si>
  <si>
    <t>Innovative Grant</t>
  </si>
  <si>
    <t>Dr. D.S.M. De Silva                                   Prof. K.A.S. Pathiratne</t>
  </si>
  <si>
    <t>Development of pytoremediation techniques to reduce ground water hardness</t>
  </si>
  <si>
    <t>Communities in the areas where the ground water hard/kidney disease prevelent areas.</t>
  </si>
  <si>
    <t>Prof. M. Amarasinghe</t>
  </si>
  <si>
    <t>UGC/DRIC/PG/2013</t>
  </si>
  <si>
    <t>Dr B. Kumarendran</t>
  </si>
  <si>
    <t>University of Kelaniya</t>
  </si>
  <si>
    <t>RP/03/04/03/02/2013</t>
  </si>
  <si>
    <t>Dr N Devanarayana</t>
  </si>
  <si>
    <t>RP/03/04/03/01/2013</t>
  </si>
  <si>
    <t>RP/03/04/10/01/2013</t>
  </si>
  <si>
    <t>Dr R. Herath</t>
  </si>
  <si>
    <t>UGC/ICD/CRF/2009/02/29</t>
  </si>
  <si>
    <t>Mrs Shiromi Perera</t>
  </si>
  <si>
    <t>RP/03/04/07/03/2013</t>
  </si>
  <si>
    <t>Prof A Pathmeswaran</t>
  </si>
  <si>
    <t>RP/03/04/07/01/2012</t>
  </si>
  <si>
    <t>RP/03/04/11/02/2012</t>
  </si>
  <si>
    <t>Prof AP de Silva</t>
  </si>
  <si>
    <t>CPR (Bio Dosymery Research)</t>
  </si>
  <si>
    <t>Dr. Senani Williams</t>
  </si>
  <si>
    <t>Ethi Migrant  Research</t>
  </si>
  <si>
    <t>Prof Rajitha Wickremasinghe</t>
  </si>
  <si>
    <t>HPV prehevilance Project</t>
  </si>
  <si>
    <t>St Jude Children Hospital</t>
  </si>
  <si>
    <t>Influenza Research</t>
  </si>
  <si>
    <t>Dr Harsha Perera</t>
  </si>
  <si>
    <t>Plan Sri Lanka</t>
  </si>
  <si>
    <t>RTIRN Research</t>
  </si>
  <si>
    <t>University of Albhama</t>
  </si>
  <si>
    <t>Solid Fuel Smoke and Birth Outcomes Study</t>
  </si>
  <si>
    <t>ITREOH WS</t>
  </si>
  <si>
    <t xml:space="preserve">Bsc OT </t>
  </si>
  <si>
    <t>Prof Nilanthi de silva</t>
  </si>
  <si>
    <t>Mh GAP Capacity building for development</t>
  </si>
  <si>
    <t>Dr S Sumanasena</t>
  </si>
  <si>
    <t>Capacity Building in Evidence-based P.Health</t>
  </si>
  <si>
    <t>RG/2009/BT/01</t>
  </si>
  <si>
    <t>Dr. M. Hapugada</t>
  </si>
  <si>
    <t>GWAI</t>
  </si>
  <si>
    <t>Dr. S.M.S.Samarakoon</t>
  </si>
  <si>
    <t>Mr. Tissa Hewawitharane</t>
  </si>
  <si>
    <t>Dr. A.A.J.Pushpakumara</t>
  </si>
  <si>
    <t>Dr. J.M.P.R.K. Jayasinghe</t>
  </si>
  <si>
    <t>Mrs. W.P.B.H.S. Karunarathne</t>
  </si>
  <si>
    <t>Dr. H.P. Wakkumbura</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</si>
  <si>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</si>
  <si>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</si>
  <si>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</si>
  <si>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</si>
  <si>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</si>
  <si>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</si>
  <si>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</si>
  <si>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</si>
  <si>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</si>
  <si>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</si>
  <si>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t>University of Moratuwa</t>
  </si>
  <si>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</si>
  <si>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</si>
  <si>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</si>
  <si>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</si>
  <si>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</si>
  <si>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r>
      <t>HETC-QIG-Window 4- Improvement of the post harvest storage life of embul banana (Cultiva Mysore,</t>
    </r>
    <r>
      <rPr>
        <i/>
        <sz val="13"/>
        <rFont val="Maiandra GD"/>
        <family val="2"/>
      </rPr>
      <t xml:space="preserve"> Musa acuminata </t>
    </r>
    <r>
      <rPr>
        <sz val="13"/>
        <rFont val="Maiandra GD"/>
        <family val="2"/>
      </rPr>
      <t>AAA group and ambon banana  (</t>
    </r>
    <r>
      <rPr>
        <i/>
        <sz val="13"/>
        <rFont val="Maiandra GD"/>
        <family val="2"/>
      </rPr>
      <t>Cultivar</t>
    </r>
    <r>
      <rPr>
        <sz val="13"/>
        <rFont val="Maiandra GD"/>
        <family val="2"/>
      </rPr>
      <t xml:space="preserve"> </t>
    </r>
    <r>
      <rPr>
        <i/>
        <sz val="13"/>
        <rFont val="Maiandra GD"/>
        <family val="2"/>
      </rPr>
      <t>Cavendish</t>
    </r>
    <r>
      <rPr>
        <sz val="13"/>
        <rFont val="Maiandra GD"/>
        <family val="2"/>
      </rPr>
      <t>,AAA group) using novel stratergies and technology transfer to banana industry.</t>
    </r>
  </si>
  <si>
    <r>
      <t xml:space="preserve">M Phil-Exploring biological &amp; chemical diversity of general </t>
    </r>
    <r>
      <rPr>
        <i/>
        <sz val="13"/>
        <rFont val="Maiandra GD"/>
        <family val="2"/>
      </rPr>
      <t xml:space="preserve">Fleuggea </t>
    </r>
    <r>
      <rPr>
        <sz val="13"/>
        <rFont val="Maiandra GD"/>
        <family val="2"/>
      </rPr>
      <t xml:space="preserve">&amp; </t>
    </r>
    <r>
      <rPr>
        <i/>
        <sz val="13"/>
        <rFont val="Maiandra GD"/>
        <family val="2"/>
      </rPr>
      <t xml:space="preserve">Tephrosia </t>
    </r>
    <r>
      <rPr>
        <sz val="13"/>
        <rFont val="Maiandra GD"/>
        <family val="2"/>
      </rPr>
      <t xml:space="preserve">(vern: </t>
    </r>
    <r>
      <rPr>
        <i/>
        <sz val="13"/>
        <rFont val="Maiandra GD"/>
        <family val="2"/>
      </rPr>
      <t>Katupila, Pilla</t>
    </r>
    <r>
      <rPr>
        <sz val="13"/>
        <rFont val="Maiandra GD"/>
        <family val="2"/>
      </rPr>
      <t>) &amp; to develop propagation system</t>
    </r>
  </si>
  <si>
    <r>
      <t xml:space="preserve">PhD-Comparative study of taxonomy &amp; pharmaceutical properties of </t>
    </r>
    <r>
      <rPr>
        <i/>
        <sz val="13"/>
        <rFont val="Maiandra GD"/>
        <family val="2"/>
      </rPr>
      <t xml:space="preserve">Albizzia lebbek </t>
    </r>
    <r>
      <rPr>
        <sz val="13"/>
        <rFont val="Maiandra GD"/>
        <family val="2"/>
      </rPr>
      <t>&amp; substitute plants in Sri Lanka</t>
    </r>
  </si>
  <si>
    <r>
      <t>6</t>
    </r>
    <r>
      <rPr>
        <vertAlign val="superscript"/>
        <sz val="13"/>
        <rFont val="Maiandra GD"/>
        <family val="2"/>
      </rPr>
      <t>th</t>
    </r>
    <r>
      <rPr>
        <sz val="13"/>
        <rFont val="Maiandra GD"/>
        <family val="2"/>
      </rPr>
      <t xml:space="preserve"> June 2013</t>
    </r>
  </si>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</sst>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i/>
      <sz val="13"/>
      <name val="Maiandra GD"/>
      <family val="2"/>
    </font>
    <font>
      <vertAlign val="superscrip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b/>
      <sz val="20"/>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7">
    <xf numFmtId="0" fontId="0" fillId="0" borderId="0" xfId="0" applyAlignment="1">
      <alignment/>
    </xf>
    <xf numFmtId="0" fontId="57"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0" fontId="10" fillId="0" borderId="18" xfId="0" applyFont="1" applyFill="1" applyBorder="1" applyAlignment="1">
      <alignment horizontal="center" vertical="center"/>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9" fillId="0" borderId="18" xfId="0" applyFont="1" applyFill="1" applyBorder="1" applyAlignment="1">
      <alignment horizontal="left" vertical="center" wrapText="1"/>
    </xf>
    <xf numFmtId="43" fontId="9" fillId="0" borderId="18" xfId="42" applyFont="1" applyFill="1" applyBorder="1" applyAlignment="1">
      <alignment vertical="center" wrapText="1"/>
    </xf>
    <xf numFmtId="43" fontId="10" fillId="0" borderId="18" xfId="42" applyFont="1" applyFill="1" applyBorder="1" applyAlignment="1">
      <alignment vertical="center"/>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0" fontId="10" fillId="0" borderId="18" xfId="58" applyFont="1" applyBorder="1" applyAlignment="1">
      <alignment horizontal="left" vertical="center" wrapText="1"/>
      <protection/>
    </xf>
    <xf numFmtId="0" fontId="10" fillId="0" borderId="18" xfId="58" applyFont="1" applyBorder="1" applyAlignment="1">
      <alignment horizontal="center" vertical="center" wrapText="1"/>
      <protection/>
    </xf>
    <xf numFmtId="43" fontId="10" fillId="0" borderId="18" xfId="42" applyFont="1" applyBorder="1" applyAlignment="1">
      <alignment vertical="center" wrapText="1"/>
    </xf>
    <xf numFmtId="41" fontId="10" fillId="0" borderId="18" xfId="42" applyNumberFormat="1" applyFont="1" applyBorder="1" applyAlignment="1">
      <alignment vertical="center" wrapText="1"/>
    </xf>
    <xf numFmtId="0" fontId="10" fillId="0" borderId="18" xfId="0" applyFont="1" applyBorder="1" applyAlignment="1">
      <alignment horizontal="left" vertical="center"/>
    </xf>
    <xf numFmtId="0" fontId="13" fillId="0" borderId="0" xfId="0" applyFont="1" applyAlignment="1">
      <alignment horizontal="right" indent="1"/>
    </xf>
    <xf numFmtId="0" fontId="14" fillId="0" borderId="0" xfId="0" applyFont="1" applyAlignment="1">
      <alignment/>
    </xf>
    <xf numFmtId="0" fontId="5" fillId="0" borderId="0" xfId="0" applyFont="1" applyAlignment="1">
      <alignment vertical="top"/>
    </xf>
    <xf numFmtId="0" fontId="5" fillId="0" borderId="0" xfId="0" applyFont="1" applyAlignment="1">
      <alignment/>
    </xf>
    <xf numFmtId="0" fontId="58"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7" fillId="0" borderId="20" xfId="0" applyFont="1" applyBorder="1" applyAlignment="1">
      <alignment/>
    </xf>
    <xf numFmtId="0" fontId="18"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7" fillId="0" borderId="23" xfId="0" applyFont="1" applyBorder="1" applyAlignment="1">
      <alignment/>
    </xf>
    <xf numFmtId="0" fontId="18"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7" fillId="0" borderId="26" xfId="0" applyFont="1" applyBorder="1" applyAlignment="1">
      <alignment/>
    </xf>
    <xf numFmtId="0" fontId="18" fillId="0" borderId="27" xfId="0" applyFont="1" applyFill="1" applyBorder="1" applyAlignment="1">
      <alignment wrapText="1"/>
    </xf>
    <xf numFmtId="43" fontId="9" fillId="34" borderId="15" xfId="42"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0"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0" xfId="42"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48</xdr:row>
      <xdr:rowOff>0</xdr:rowOff>
    </xdr:from>
    <xdr:ext cx="12306300" cy="3962400"/>
    <xdr:sp>
      <xdr:nvSpPr>
        <xdr:cNvPr id="1" name="Text Box 2"/>
        <xdr:cNvSpPr txBox="1">
          <a:spLocks noChangeArrowheads="1"/>
        </xdr:cNvSpPr>
      </xdr:nvSpPr>
      <xdr:spPr>
        <a:xfrm>
          <a:off x="971550" y="175164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5</xdr:col>
      <xdr:colOff>57150</xdr:colOff>
      <xdr:row>0</xdr:row>
      <xdr:rowOff>161925</xdr:rowOff>
    </xdr:from>
    <xdr:to>
      <xdr:col>15</xdr:col>
      <xdr:colOff>1133475</xdr:colOff>
      <xdr:row>1</xdr:row>
      <xdr:rowOff>361950</xdr:rowOff>
    </xdr:to>
    <xdr:sp>
      <xdr:nvSpPr>
        <xdr:cNvPr id="2" name="TextBox 3"/>
        <xdr:cNvSpPr txBox="1">
          <a:spLocks noChangeArrowheads="1"/>
        </xdr:cNvSpPr>
      </xdr:nvSpPr>
      <xdr:spPr>
        <a:xfrm>
          <a:off x="1028700" y="161925"/>
          <a:ext cx="17449800" cy="54292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42</xdr:row>
      <xdr:rowOff>0</xdr:rowOff>
    </xdr:from>
    <xdr:ext cx="12306300" cy="3962400"/>
    <xdr:sp>
      <xdr:nvSpPr>
        <xdr:cNvPr id="1" name="Text Box 2"/>
        <xdr:cNvSpPr txBox="1">
          <a:spLocks noChangeArrowheads="1"/>
        </xdr:cNvSpPr>
      </xdr:nvSpPr>
      <xdr:spPr>
        <a:xfrm>
          <a:off x="971550" y="181451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5</xdr:col>
      <xdr:colOff>152400</xdr:colOff>
      <xdr:row>0</xdr:row>
      <xdr:rowOff>152400</xdr:rowOff>
    </xdr:from>
    <xdr:to>
      <xdr:col>16</xdr:col>
      <xdr:colOff>76200</xdr:colOff>
      <xdr:row>1</xdr:row>
      <xdr:rowOff>342900</xdr:rowOff>
    </xdr:to>
    <xdr:sp>
      <xdr:nvSpPr>
        <xdr:cNvPr id="2" name="TextBox 3"/>
        <xdr:cNvSpPr txBox="1">
          <a:spLocks noChangeArrowheads="1"/>
        </xdr:cNvSpPr>
      </xdr:nvSpPr>
      <xdr:spPr>
        <a:xfrm>
          <a:off x="1123950" y="152400"/>
          <a:ext cx="174498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78</xdr:row>
      <xdr:rowOff>0</xdr:rowOff>
    </xdr:from>
    <xdr:ext cx="12315825" cy="3962400"/>
    <xdr:sp>
      <xdr:nvSpPr>
        <xdr:cNvPr id="1" name="Text Box 2"/>
        <xdr:cNvSpPr txBox="1">
          <a:spLocks noChangeArrowheads="1"/>
        </xdr:cNvSpPr>
      </xdr:nvSpPr>
      <xdr:spPr>
        <a:xfrm>
          <a:off x="971550" y="40624125"/>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5</xdr:col>
      <xdr:colOff>133350</xdr:colOff>
      <xdr:row>0</xdr:row>
      <xdr:rowOff>142875</xdr:rowOff>
    </xdr:from>
    <xdr:to>
      <xdr:col>16</xdr:col>
      <xdr:colOff>171450</xdr:colOff>
      <xdr:row>1</xdr:row>
      <xdr:rowOff>333375</xdr:rowOff>
    </xdr:to>
    <xdr:sp>
      <xdr:nvSpPr>
        <xdr:cNvPr id="2" name="TextBox 5"/>
        <xdr:cNvSpPr txBox="1">
          <a:spLocks noChangeArrowheads="1"/>
        </xdr:cNvSpPr>
      </xdr:nvSpPr>
      <xdr:spPr>
        <a:xfrm>
          <a:off x="1104900" y="142875"/>
          <a:ext cx="174498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9"/>
  <sheetViews>
    <sheetView view="pageBreakPreview" zoomScale="80" zoomScaleNormal="85" zoomScaleSheetLayoutView="80" zoomScalePageLayoutView="0" workbookViewId="0" topLeftCell="D25">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178</v>
      </c>
    </row>
    <row r="2" ht="46.5" customHeight="1" thickBot="1"/>
    <row r="3" spans="6:21" ht="30" customHeight="1" thickBot="1" thickTop="1">
      <c r="F3" s="73" t="s">
        <v>182</v>
      </c>
      <c r="G3" s="74"/>
      <c r="H3" s="74"/>
      <c r="I3" s="74"/>
      <c r="J3" s="74"/>
      <c r="K3" s="74"/>
      <c r="L3" s="74"/>
      <c r="M3" s="74"/>
      <c r="N3" s="74"/>
      <c r="O3" s="74"/>
      <c r="P3" s="74"/>
      <c r="Q3" s="7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181</v>
      </c>
      <c r="G5" s="14" t="s">
        <v>127</v>
      </c>
      <c r="L5" s="16" t="s">
        <v>6</v>
      </c>
      <c r="M5" s="76" t="s">
        <v>88</v>
      </c>
      <c r="N5" s="76"/>
      <c r="O5" s="76"/>
      <c r="P5" s="77"/>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175</v>
      </c>
      <c r="E7" s="22"/>
      <c r="F7" s="78" t="s">
        <v>0</v>
      </c>
      <c r="G7" s="78" t="s">
        <v>7</v>
      </c>
      <c r="H7" s="78" t="s">
        <v>176</v>
      </c>
      <c r="I7" s="78" t="s">
        <v>5</v>
      </c>
      <c r="J7" s="78" t="s">
        <v>94</v>
      </c>
      <c r="K7" s="78" t="s">
        <v>8</v>
      </c>
      <c r="L7" s="70" t="s">
        <v>179</v>
      </c>
      <c r="M7" s="70"/>
      <c r="N7" s="70"/>
      <c r="O7" s="70" t="s">
        <v>180</v>
      </c>
      <c r="P7" s="70"/>
      <c r="Q7" s="70"/>
      <c r="R7" s="23"/>
      <c r="S7" s="23"/>
      <c r="T7" s="23"/>
      <c r="U7" s="71" t="s">
        <v>3</v>
      </c>
    </row>
    <row r="8" spans="1:22" s="2" customFormat="1" ht="48" thickBot="1">
      <c r="A8" s="84"/>
      <c r="B8" s="84"/>
      <c r="C8" s="21" t="s">
        <v>172</v>
      </c>
      <c r="D8" s="86"/>
      <c r="E8" s="24" t="s">
        <v>168</v>
      </c>
      <c r="F8" s="79"/>
      <c r="G8" s="79"/>
      <c r="H8" s="79"/>
      <c r="I8" s="79"/>
      <c r="J8" s="79"/>
      <c r="K8" s="79"/>
      <c r="L8" s="25" t="s">
        <v>1</v>
      </c>
      <c r="M8" s="25" t="s">
        <v>2</v>
      </c>
      <c r="N8" s="25" t="s">
        <v>167</v>
      </c>
      <c r="O8" s="25" t="s">
        <v>1</v>
      </c>
      <c r="P8" s="25" t="s">
        <v>2</v>
      </c>
      <c r="Q8" s="25" t="s">
        <v>167</v>
      </c>
      <c r="R8" s="25" t="s">
        <v>169</v>
      </c>
      <c r="S8" s="25" t="s">
        <v>170</v>
      </c>
      <c r="T8" s="25" t="s">
        <v>171</v>
      </c>
      <c r="U8" s="72"/>
      <c r="V8" s="1" t="s">
        <v>174</v>
      </c>
    </row>
    <row r="9" spans="1:22" s="29" customFormat="1" ht="63" customHeight="1" thickBot="1" thickTop="1">
      <c r="A9" s="26" t="s">
        <v>36</v>
      </c>
      <c r="B9" s="27" t="s">
        <v>88</v>
      </c>
      <c r="C9" s="28" t="s">
        <v>173</v>
      </c>
      <c r="D9" s="30" t="s">
        <v>27</v>
      </c>
      <c r="E9" s="30"/>
      <c r="F9" s="30" t="s">
        <v>89</v>
      </c>
      <c r="G9" s="31" t="s">
        <v>90</v>
      </c>
      <c r="H9" s="30"/>
      <c r="I9" s="30" t="s">
        <v>91</v>
      </c>
      <c r="J9" s="30" t="s">
        <v>26</v>
      </c>
      <c r="K9" s="32" t="s">
        <v>186</v>
      </c>
      <c r="L9" s="34">
        <v>897000</v>
      </c>
      <c r="M9" s="34"/>
      <c r="N9" s="34">
        <f>SUM(L9:M9)</f>
        <v>897000</v>
      </c>
      <c r="O9" s="35"/>
      <c r="P9" s="35"/>
      <c r="Q9" s="35"/>
      <c r="R9" s="39"/>
      <c r="S9" s="39"/>
      <c r="T9" s="36">
        <f>SUM(R9:S9)</f>
        <v>0</v>
      </c>
      <c r="U9" s="30"/>
      <c r="V9" s="42" t="str">
        <f>IF(T9&gt;N9,"Invalid","OK")</f>
        <v>OK</v>
      </c>
    </row>
    <row r="10" ht="27" customHeight="1" thickTop="1"/>
    <row r="12" spans="6:7" ht="27" customHeight="1">
      <c r="F12" s="49" t="s">
        <v>187</v>
      </c>
      <c r="G12" s="50" t="s">
        <v>188</v>
      </c>
    </row>
    <row r="64" spans="11:16" ht="27" customHeight="1">
      <c r="K64" s="51" t="s">
        <v>189</v>
      </c>
      <c r="L64" s="52"/>
      <c r="M64" s="6"/>
      <c r="N64" s="5"/>
      <c r="O64"/>
      <c r="P64" s="53"/>
    </row>
    <row r="65" spans="11:16" ht="27" customHeight="1">
      <c r="K65" s="54" t="s">
        <v>190</v>
      </c>
      <c r="L65" s="55"/>
      <c r="M65" s="56"/>
      <c r="N65" s="57"/>
      <c r="O65" s="58"/>
      <c r="P65" s="59"/>
    </row>
    <row r="66" spans="11:16" ht="27" customHeight="1">
      <c r="K66" s="60" t="s">
        <v>191</v>
      </c>
      <c r="L66" s="61"/>
      <c r="M66" s="62"/>
      <c r="N66" s="63"/>
      <c r="O66" s="64"/>
      <c r="P66" s="65"/>
    </row>
    <row r="67" spans="11:16" ht="27" customHeight="1">
      <c r="K67" s="60" t="s">
        <v>192</v>
      </c>
      <c r="L67" s="61"/>
      <c r="M67" s="62"/>
      <c r="N67" s="63"/>
      <c r="O67" s="64"/>
      <c r="P67" s="65"/>
    </row>
    <row r="68" spans="11:16" ht="27" customHeight="1">
      <c r="K68" s="80" t="s">
        <v>193</v>
      </c>
      <c r="L68" s="81"/>
      <c r="M68" s="62"/>
      <c r="N68" s="63"/>
      <c r="O68" s="64"/>
      <c r="P68" s="65"/>
    </row>
    <row r="69" spans="11:16" ht="27" customHeight="1">
      <c r="K69" s="82" t="s">
        <v>194</v>
      </c>
      <c r="L69" s="83"/>
      <c r="M69" s="66"/>
      <c r="N69" s="67"/>
      <c r="O69" s="68"/>
      <c r="P69" s="69"/>
    </row>
  </sheetData>
  <sheetProtection/>
  <mergeCells count="16">
    <mergeCell ref="K68:L68"/>
    <mergeCell ref="K69:L69"/>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64" r:id="rId2"/>
  <drawing r:id="rId1"/>
</worksheet>
</file>

<file path=xl/worksheets/sheet2.xml><?xml version="1.0" encoding="utf-8"?>
<worksheet xmlns="http://schemas.openxmlformats.org/spreadsheetml/2006/main" xmlns:r="http://schemas.openxmlformats.org/officeDocument/2006/relationships">
  <dimension ref="A1:V63"/>
  <sheetViews>
    <sheetView tabSelected="1" view="pageBreakPreview" zoomScale="80" zoomScaleNormal="85" zoomScaleSheetLayoutView="80" zoomScalePageLayoutView="0" workbookViewId="0" topLeftCell="D1">
      <selection activeCell="D4" sqref="D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178</v>
      </c>
    </row>
    <row r="2" ht="45" customHeight="1" thickBot="1"/>
    <row r="3" spans="6:21" ht="27" customHeight="1" thickBot="1" thickTop="1">
      <c r="F3" s="73" t="s">
        <v>182</v>
      </c>
      <c r="G3" s="74"/>
      <c r="H3" s="74"/>
      <c r="I3" s="74"/>
      <c r="J3" s="74"/>
      <c r="K3" s="74"/>
      <c r="L3" s="74"/>
      <c r="M3" s="74"/>
      <c r="N3" s="74"/>
      <c r="O3" s="74"/>
      <c r="P3" s="74"/>
      <c r="Q3" s="7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181</v>
      </c>
      <c r="G5" s="14" t="s">
        <v>127</v>
      </c>
      <c r="L5" s="16" t="s">
        <v>6</v>
      </c>
      <c r="M5" s="76" t="s">
        <v>31</v>
      </c>
      <c r="N5" s="76"/>
      <c r="O5" s="76"/>
      <c r="P5" s="77"/>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175</v>
      </c>
      <c r="E7" s="22"/>
      <c r="F7" s="78" t="s">
        <v>0</v>
      </c>
      <c r="G7" s="78" t="s">
        <v>7</v>
      </c>
      <c r="H7" s="78" t="s">
        <v>176</v>
      </c>
      <c r="I7" s="78" t="s">
        <v>5</v>
      </c>
      <c r="J7" s="78" t="s">
        <v>94</v>
      </c>
      <c r="K7" s="78" t="s">
        <v>8</v>
      </c>
      <c r="L7" s="70" t="s">
        <v>179</v>
      </c>
      <c r="M7" s="70"/>
      <c r="N7" s="70"/>
      <c r="O7" s="70" t="s">
        <v>180</v>
      </c>
      <c r="P7" s="70"/>
      <c r="Q7" s="70"/>
      <c r="R7" s="23"/>
      <c r="S7" s="23"/>
      <c r="T7" s="23"/>
      <c r="U7" s="71" t="s">
        <v>3</v>
      </c>
    </row>
    <row r="8" spans="1:22" s="2" customFormat="1" ht="48" thickBot="1">
      <c r="A8" s="84"/>
      <c r="B8" s="84"/>
      <c r="C8" s="21" t="s">
        <v>172</v>
      </c>
      <c r="D8" s="86"/>
      <c r="E8" s="24" t="s">
        <v>168</v>
      </c>
      <c r="F8" s="79"/>
      <c r="G8" s="79"/>
      <c r="H8" s="79"/>
      <c r="I8" s="79"/>
      <c r="J8" s="79"/>
      <c r="K8" s="79"/>
      <c r="L8" s="25" t="s">
        <v>1</v>
      </c>
      <c r="M8" s="25" t="s">
        <v>2</v>
      </c>
      <c r="N8" s="25" t="s">
        <v>167</v>
      </c>
      <c r="O8" s="25" t="s">
        <v>1</v>
      </c>
      <c r="P8" s="25" t="s">
        <v>2</v>
      </c>
      <c r="Q8" s="25" t="s">
        <v>167</v>
      </c>
      <c r="R8" s="25" t="s">
        <v>169</v>
      </c>
      <c r="S8" s="25" t="s">
        <v>170</v>
      </c>
      <c r="T8" s="25" t="s">
        <v>171</v>
      </c>
      <c r="U8" s="72"/>
      <c r="V8" s="1" t="s">
        <v>174</v>
      </c>
    </row>
    <row r="9" spans="1:22" s="29" customFormat="1" ht="39.75" customHeight="1" thickBot="1" thickTop="1">
      <c r="A9" s="26" t="s">
        <v>36</v>
      </c>
      <c r="B9" s="26" t="s">
        <v>31</v>
      </c>
      <c r="C9" s="28" t="s">
        <v>173</v>
      </c>
      <c r="D9" s="31" t="s">
        <v>25</v>
      </c>
      <c r="E9" s="48"/>
      <c r="F9" s="44" t="s">
        <v>16</v>
      </c>
      <c r="G9" s="44" t="s">
        <v>125</v>
      </c>
      <c r="H9" s="44"/>
      <c r="I9" s="44"/>
      <c r="J9" s="44"/>
      <c r="K9" s="45">
        <v>2013</v>
      </c>
      <c r="L9" s="47">
        <v>1406000</v>
      </c>
      <c r="M9" s="47"/>
      <c r="N9" s="34">
        <f aca="true" t="shared" si="0" ref="N9:N28">SUM(L9:M9)</f>
        <v>1406000</v>
      </c>
      <c r="O9" s="35"/>
      <c r="P9" s="35"/>
      <c r="Q9" s="35"/>
      <c r="R9" s="46"/>
      <c r="S9" s="46"/>
      <c r="T9" s="36">
        <f aca="true" t="shared" si="1" ref="T9:T28">SUM(R9:S9)</f>
        <v>0</v>
      </c>
      <c r="U9" s="44" t="s">
        <v>126</v>
      </c>
      <c r="V9" s="42" t="str">
        <f aca="true" t="shared" si="2" ref="V9:V28">IF(T9&gt;N9,"Invalid","OK")</f>
        <v>OK</v>
      </c>
    </row>
    <row r="10" spans="1:22" s="29" customFormat="1" ht="39.75" customHeight="1" thickBot="1" thickTop="1">
      <c r="A10" s="26" t="s">
        <v>36</v>
      </c>
      <c r="B10" s="26" t="s">
        <v>31</v>
      </c>
      <c r="C10" s="28" t="s">
        <v>173</v>
      </c>
      <c r="D10" s="48" t="s">
        <v>25</v>
      </c>
      <c r="E10" s="48"/>
      <c r="F10" s="44" t="s">
        <v>127</v>
      </c>
      <c r="G10" s="44" t="s">
        <v>128</v>
      </c>
      <c r="H10" s="44"/>
      <c r="I10" s="44"/>
      <c r="J10" s="44"/>
      <c r="K10" s="45" t="s">
        <v>11</v>
      </c>
      <c r="L10" s="47">
        <v>200000</v>
      </c>
      <c r="M10" s="47"/>
      <c r="N10" s="34">
        <f t="shared" si="0"/>
        <v>200000</v>
      </c>
      <c r="O10" s="35"/>
      <c r="P10" s="35"/>
      <c r="Q10" s="35"/>
      <c r="R10" s="46"/>
      <c r="S10" s="46"/>
      <c r="T10" s="36">
        <f t="shared" si="1"/>
        <v>0</v>
      </c>
      <c r="U10" s="44" t="s">
        <v>129</v>
      </c>
      <c r="V10" s="42" t="str">
        <f t="shared" si="2"/>
        <v>OK</v>
      </c>
    </row>
    <row r="11" spans="1:22" s="29" customFormat="1" ht="39.75" customHeight="1" thickBot="1" thickTop="1">
      <c r="A11" s="26" t="s">
        <v>36</v>
      </c>
      <c r="B11" s="26" t="s">
        <v>31</v>
      </c>
      <c r="C11" s="28" t="s">
        <v>173</v>
      </c>
      <c r="D11" s="48" t="s">
        <v>25</v>
      </c>
      <c r="E11" s="48"/>
      <c r="F11" s="44" t="s">
        <v>127</v>
      </c>
      <c r="G11" s="44" t="s">
        <v>130</v>
      </c>
      <c r="H11" s="44"/>
      <c r="I11" s="44"/>
      <c r="J11" s="44"/>
      <c r="K11" s="45" t="s">
        <v>9</v>
      </c>
      <c r="L11" s="47">
        <v>297500</v>
      </c>
      <c r="M11" s="47"/>
      <c r="N11" s="34">
        <f t="shared" si="0"/>
        <v>297500</v>
      </c>
      <c r="O11" s="35"/>
      <c r="P11" s="35"/>
      <c r="Q11" s="35"/>
      <c r="R11" s="46">
        <v>88040</v>
      </c>
      <c r="S11" s="46"/>
      <c r="T11" s="36">
        <f t="shared" si="1"/>
        <v>88040</v>
      </c>
      <c r="U11" s="44" t="s">
        <v>129</v>
      </c>
      <c r="V11" s="42" t="str">
        <f t="shared" si="2"/>
        <v>OK</v>
      </c>
    </row>
    <row r="12" spans="1:22" s="29" customFormat="1" ht="39.75" customHeight="1" thickBot="1" thickTop="1">
      <c r="A12" s="26" t="s">
        <v>36</v>
      </c>
      <c r="B12" s="26" t="s">
        <v>31</v>
      </c>
      <c r="C12" s="28" t="s">
        <v>173</v>
      </c>
      <c r="D12" s="48" t="s">
        <v>25</v>
      </c>
      <c r="E12" s="48"/>
      <c r="F12" s="44" t="s">
        <v>127</v>
      </c>
      <c r="G12" s="44" t="s">
        <v>131</v>
      </c>
      <c r="H12" s="44"/>
      <c r="I12" s="44"/>
      <c r="J12" s="44"/>
      <c r="K12" s="45" t="s">
        <v>11</v>
      </c>
      <c r="L12" s="47">
        <v>224600</v>
      </c>
      <c r="M12" s="47"/>
      <c r="N12" s="34">
        <f t="shared" si="0"/>
        <v>224600</v>
      </c>
      <c r="O12" s="35"/>
      <c r="P12" s="35"/>
      <c r="Q12" s="35"/>
      <c r="R12" s="46">
        <v>147205</v>
      </c>
      <c r="S12" s="46"/>
      <c r="T12" s="36">
        <f t="shared" si="1"/>
        <v>147205</v>
      </c>
      <c r="U12" s="44" t="s">
        <v>132</v>
      </c>
      <c r="V12" s="42" t="str">
        <f t="shared" si="2"/>
        <v>OK</v>
      </c>
    </row>
    <row r="13" spans="1:22" s="29" customFormat="1" ht="39.75" customHeight="1" thickBot="1" thickTop="1">
      <c r="A13" s="26" t="s">
        <v>36</v>
      </c>
      <c r="B13" s="26" t="s">
        <v>31</v>
      </c>
      <c r="C13" s="28" t="s">
        <v>173</v>
      </c>
      <c r="D13" s="31" t="s">
        <v>25</v>
      </c>
      <c r="E13" s="48"/>
      <c r="F13" s="44" t="s">
        <v>16</v>
      </c>
      <c r="G13" s="44" t="s">
        <v>133</v>
      </c>
      <c r="H13" s="44"/>
      <c r="I13" s="44"/>
      <c r="J13" s="44"/>
      <c r="K13" s="45" t="s">
        <v>12</v>
      </c>
      <c r="L13" s="47">
        <v>489423</v>
      </c>
      <c r="M13" s="47"/>
      <c r="N13" s="34">
        <f t="shared" si="0"/>
        <v>489423</v>
      </c>
      <c r="O13" s="35"/>
      <c r="P13" s="35"/>
      <c r="Q13" s="35"/>
      <c r="R13" s="46">
        <v>25446.4</v>
      </c>
      <c r="S13" s="46"/>
      <c r="T13" s="36">
        <f t="shared" si="1"/>
        <v>25446.4</v>
      </c>
      <c r="U13" s="44" t="s">
        <v>134</v>
      </c>
      <c r="V13" s="42" t="str">
        <f t="shared" si="2"/>
        <v>OK</v>
      </c>
    </row>
    <row r="14" spans="1:22" s="29" customFormat="1" ht="39.75" customHeight="1" thickBot="1" thickTop="1">
      <c r="A14" s="26" t="s">
        <v>36</v>
      </c>
      <c r="B14" s="26" t="s">
        <v>31</v>
      </c>
      <c r="C14" s="28" t="s">
        <v>173</v>
      </c>
      <c r="D14" s="48" t="s">
        <v>25</v>
      </c>
      <c r="E14" s="48"/>
      <c r="F14" s="44" t="s">
        <v>127</v>
      </c>
      <c r="G14" s="44" t="s">
        <v>135</v>
      </c>
      <c r="H14" s="44"/>
      <c r="I14" s="44"/>
      <c r="J14" s="44"/>
      <c r="K14" s="45" t="s">
        <v>9</v>
      </c>
      <c r="L14" s="47">
        <v>300000</v>
      </c>
      <c r="M14" s="47"/>
      <c r="N14" s="34">
        <f t="shared" si="0"/>
        <v>300000</v>
      </c>
      <c r="O14" s="35"/>
      <c r="P14" s="35"/>
      <c r="Q14" s="35"/>
      <c r="R14" s="46"/>
      <c r="S14" s="46"/>
      <c r="T14" s="36">
        <f t="shared" si="1"/>
        <v>0</v>
      </c>
      <c r="U14" s="44" t="s">
        <v>136</v>
      </c>
      <c r="V14" s="42" t="str">
        <f t="shared" si="2"/>
        <v>OK</v>
      </c>
    </row>
    <row r="15" spans="1:22" s="29" customFormat="1" ht="39.75" customHeight="1" thickBot="1" thickTop="1">
      <c r="A15" s="26" t="s">
        <v>36</v>
      </c>
      <c r="B15" s="26" t="s">
        <v>31</v>
      </c>
      <c r="C15" s="28" t="s">
        <v>173</v>
      </c>
      <c r="D15" s="48" t="s">
        <v>25</v>
      </c>
      <c r="E15" s="48"/>
      <c r="F15" s="44" t="s">
        <v>127</v>
      </c>
      <c r="G15" s="44" t="s">
        <v>137</v>
      </c>
      <c r="H15" s="44"/>
      <c r="I15" s="44"/>
      <c r="J15" s="44"/>
      <c r="K15" s="45" t="s">
        <v>9</v>
      </c>
      <c r="L15" s="47">
        <v>166975</v>
      </c>
      <c r="M15" s="47"/>
      <c r="N15" s="34">
        <f t="shared" si="0"/>
        <v>166975</v>
      </c>
      <c r="O15" s="35"/>
      <c r="P15" s="35"/>
      <c r="Q15" s="35"/>
      <c r="R15" s="46">
        <v>166975</v>
      </c>
      <c r="S15" s="46"/>
      <c r="T15" s="36">
        <f t="shared" si="1"/>
        <v>166975</v>
      </c>
      <c r="U15" s="44" t="s">
        <v>136</v>
      </c>
      <c r="V15" s="42" t="str">
        <f t="shared" si="2"/>
        <v>OK</v>
      </c>
    </row>
    <row r="16" spans="1:22" s="29" customFormat="1" ht="39.75" customHeight="1" thickBot="1" thickTop="1">
      <c r="A16" s="26" t="s">
        <v>36</v>
      </c>
      <c r="B16" s="26" t="s">
        <v>31</v>
      </c>
      <c r="C16" s="28" t="s">
        <v>173</v>
      </c>
      <c r="D16" s="48" t="s">
        <v>25</v>
      </c>
      <c r="E16" s="48"/>
      <c r="F16" s="44" t="s">
        <v>127</v>
      </c>
      <c r="G16" s="44" t="s">
        <v>138</v>
      </c>
      <c r="H16" s="44"/>
      <c r="I16" s="44"/>
      <c r="J16" s="44"/>
      <c r="K16" s="45">
        <v>2013</v>
      </c>
      <c r="L16" s="47">
        <v>300000</v>
      </c>
      <c r="M16" s="47"/>
      <c r="N16" s="34">
        <f t="shared" si="0"/>
        <v>300000</v>
      </c>
      <c r="O16" s="35"/>
      <c r="P16" s="35"/>
      <c r="Q16" s="35"/>
      <c r="R16" s="46"/>
      <c r="S16" s="46"/>
      <c r="T16" s="36">
        <f t="shared" si="1"/>
        <v>0</v>
      </c>
      <c r="U16" s="44" t="s">
        <v>139</v>
      </c>
      <c r="V16" s="42" t="str">
        <f t="shared" si="2"/>
        <v>OK</v>
      </c>
    </row>
    <row r="17" spans="1:22" s="29" customFormat="1" ht="39.75" customHeight="1" thickBot="1" thickTop="1">
      <c r="A17" s="26" t="s">
        <v>36</v>
      </c>
      <c r="B17" s="26" t="s">
        <v>31</v>
      </c>
      <c r="C17" s="43" t="s">
        <v>28</v>
      </c>
      <c r="D17" s="48" t="s">
        <v>28</v>
      </c>
      <c r="E17" s="48"/>
      <c r="F17" s="44" t="s">
        <v>93</v>
      </c>
      <c r="G17" s="44" t="s">
        <v>140</v>
      </c>
      <c r="H17" s="44"/>
      <c r="I17" s="44"/>
      <c r="J17" s="44"/>
      <c r="K17" s="45" t="s">
        <v>11</v>
      </c>
      <c r="L17" s="47">
        <v>1673129.3900000001</v>
      </c>
      <c r="M17" s="47"/>
      <c r="N17" s="34">
        <f t="shared" si="0"/>
        <v>1673129.3900000001</v>
      </c>
      <c r="O17" s="35"/>
      <c r="P17" s="35"/>
      <c r="Q17" s="35"/>
      <c r="R17" s="46">
        <v>448103.55</v>
      </c>
      <c r="S17" s="46"/>
      <c r="T17" s="36">
        <f t="shared" si="1"/>
        <v>448103.55</v>
      </c>
      <c r="U17" s="44" t="s">
        <v>141</v>
      </c>
      <c r="V17" s="42" t="str">
        <f t="shared" si="2"/>
        <v>OK</v>
      </c>
    </row>
    <row r="18" spans="1:22" s="29" customFormat="1" ht="39.75" customHeight="1" thickBot="1" thickTop="1">
      <c r="A18" s="26" t="s">
        <v>36</v>
      </c>
      <c r="B18" s="26" t="s">
        <v>31</v>
      </c>
      <c r="C18" s="43" t="s">
        <v>28</v>
      </c>
      <c r="D18" s="48" t="s">
        <v>28</v>
      </c>
      <c r="E18" s="48"/>
      <c r="F18" s="44"/>
      <c r="G18" s="44" t="s">
        <v>142</v>
      </c>
      <c r="H18" s="44"/>
      <c r="I18" s="44"/>
      <c r="J18" s="44"/>
      <c r="K18" s="45" t="s">
        <v>18</v>
      </c>
      <c r="L18" s="47">
        <v>869728.02</v>
      </c>
      <c r="M18" s="47"/>
      <c r="N18" s="34">
        <f t="shared" si="0"/>
        <v>869728.02</v>
      </c>
      <c r="O18" s="35"/>
      <c r="P18" s="35"/>
      <c r="Q18" s="35"/>
      <c r="R18" s="46">
        <v>393245.98</v>
      </c>
      <c r="S18" s="46"/>
      <c r="T18" s="36">
        <f t="shared" si="1"/>
        <v>393245.98</v>
      </c>
      <c r="U18" s="44" t="s">
        <v>143</v>
      </c>
      <c r="V18" s="42" t="str">
        <f t="shared" si="2"/>
        <v>OK</v>
      </c>
    </row>
    <row r="19" spans="1:22" s="29" customFormat="1" ht="39.75" customHeight="1" thickBot="1" thickTop="1">
      <c r="A19" s="26" t="s">
        <v>36</v>
      </c>
      <c r="B19" s="26" t="s">
        <v>31</v>
      </c>
      <c r="C19" s="43" t="s">
        <v>28</v>
      </c>
      <c r="D19" s="48" t="s">
        <v>28</v>
      </c>
      <c r="E19" s="48"/>
      <c r="F19" s="44"/>
      <c r="G19" s="44" t="s">
        <v>144</v>
      </c>
      <c r="H19" s="44"/>
      <c r="I19" s="44"/>
      <c r="J19" s="44"/>
      <c r="K19" s="45" t="s">
        <v>11</v>
      </c>
      <c r="L19" s="47">
        <v>419900</v>
      </c>
      <c r="M19" s="47"/>
      <c r="N19" s="34">
        <f t="shared" si="0"/>
        <v>419900</v>
      </c>
      <c r="O19" s="35"/>
      <c r="P19" s="35"/>
      <c r="Q19" s="35"/>
      <c r="R19" s="46">
        <v>132520</v>
      </c>
      <c r="S19" s="46"/>
      <c r="T19" s="36">
        <f t="shared" si="1"/>
        <v>132520</v>
      </c>
      <c r="U19" s="44" t="s">
        <v>143</v>
      </c>
      <c r="V19" s="42" t="str">
        <f t="shared" si="2"/>
        <v>OK</v>
      </c>
    </row>
    <row r="20" spans="1:22" s="29" customFormat="1" ht="39.75" customHeight="1" thickBot="1" thickTop="1">
      <c r="A20" s="26" t="s">
        <v>36</v>
      </c>
      <c r="B20" s="26" t="s">
        <v>31</v>
      </c>
      <c r="C20" s="43" t="s">
        <v>28</v>
      </c>
      <c r="D20" s="48" t="s">
        <v>28</v>
      </c>
      <c r="E20" s="48"/>
      <c r="F20" s="44" t="s">
        <v>145</v>
      </c>
      <c r="G20" s="44" t="s">
        <v>146</v>
      </c>
      <c r="H20" s="44"/>
      <c r="I20" s="44"/>
      <c r="J20" s="44"/>
      <c r="K20" s="45" t="s">
        <v>12</v>
      </c>
      <c r="L20" s="47">
        <v>9148441.65</v>
      </c>
      <c r="M20" s="47">
        <v>300000</v>
      </c>
      <c r="N20" s="34">
        <f t="shared" si="0"/>
        <v>9448441.65</v>
      </c>
      <c r="O20" s="35"/>
      <c r="P20" s="35"/>
      <c r="Q20" s="35"/>
      <c r="R20" s="46">
        <v>2431587.57</v>
      </c>
      <c r="S20" s="46">
        <v>85000</v>
      </c>
      <c r="T20" s="36">
        <f t="shared" si="1"/>
        <v>2516587.57</v>
      </c>
      <c r="U20" s="44" t="s">
        <v>147</v>
      </c>
      <c r="V20" s="42" t="str">
        <f t="shared" si="2"/>
        <v>OK</v>
      </c>
    </row>
    <row r="21" spans="1:22" s="29" customFormat="1" ht="39.75" customHeight="1" thickBot="1" thickTop="1">
      <c r="A21" s="26" t="s">
        <v>36</v>
      </c>
      <c r="B21" s="26" t="s">
        <v>31</v>
      </c>
      <c r="C21" s="43" t="s">
        <v>28</v>
      </c>
      <c r="D21" s="48" t="s">
        <v>28</v>
      </c>
      <c r="E21" s="48"/>
      <c r="F21" s="44" t="s">
        <v>148</v>
      </c>
      <c r="G21" s="44" t="s">
        <v>148</v>
      </c>
      <c r="H21" s="44"/>
      <c r="I21" s="44"/>
      <c r="J21" s="44"/>
      <c r="K21" s="45" t="s">
        <v>9</v>
      </c>
      <c r="L21" s="47">
        <v>7911860.75</v>
      </c>
      <c r="M21" s="47"/>
      <c r="N21" s="34">
        <f t="shared" si="0"/>
        <v>7911860.75</v>
      </c>
      <c r="O21" s="35"/>
      <c r="P21" s="35"/>
      <c r="Q21" s="35"/>
      <c r="R21" s="46">
        <v>292000</v>
      </c>
      <c r="S21" s="46"/>
      <c r="T21" s="36">
        <f t="shared" si="1"/>
        <v>292000</v>
      </c>
      <c r="U21" s="44" t="s">
        <v>143</v>
      </c>
      <c r="V21" s="42" t="str">
        <f t="shared" si="2"/>
        <v>OK</v>
      </c>
    </row>
    <row r="22" spans="1:22" s="29" customFormat="1" ht="39.75" customHeight="1" thickBot="1" thickTop="1">
      <c r="A22" s="26" t="s">
        <v>36</v>
      </c>
      <c r="B22" s="26" t="s">
        <v>31</v>
      </c>
      <c r="C22" s="43" t="s">
        <v>28</v>
      </c>
      <c r="D22" s="48" t="s">
        <v>28</v>
      </c>
      <c r="E22" s="48"/>
      <c r="F22" s="44"/>
      <c r="G22" s="44" t="s">
        <v>149</v>
      </c>
      <c r="H22" s="44"/>
      <c r="I22" s="44"/>
      <c r="J22" s="44"/>
      <c r="K22" s="45" t="s">
        <v>11</v>
      </c>
      <c r="L22" s="47">
        <v>2592356.12</v>
      </c>
      <c r="M22" s="47"/>
      <c r="N22" s="34">
        <f t="shared" si="0"/>
        <v>2592356.12</v>
      </c>
      <c r="O22" s="35"/>
      <c r="P22" s="35"/>
      <c r="Q22" s="35"/>
      <c r="R22" s="46">
        <v>8856</v>
      </c>
      <c r="S22" s="46"/>
      <c r="T22" s="36">
        <f t="shared" si="1"/>
        <v>8856</v>
      </c>
      <c r="U22" s="44" t="s">
        <v>143</v>
      </c>
      <c r="V22" s="42" t="str">
        <f t="shared" si="2"/>
        <v>OK</v>
      </c>
    </row>
    <row r="23" spans="1:22" s="29" customFormat="1" ht="39.75" customHeight="1" thickBot="1" thickTop="1">
      <c r="A23" s="26" t="s">
        <v>36</v>
      </c>
      <c r="B23" s="26" t="s">
        <v>31</v>
      </c>
      <c r="C23" s="43" t="s">
        <v>28</v>
      </c>
      <c r="D23" s="48" t="s">
        <v>28</v>
      </c>
      <c r="E23" s="48"/>
      <c r="F23" s="44" t="s">
        <v>150</v>
      </c>
      <c r="G23" s="44" t="s">
        <v>151</v>
      </c>
      <c r="H23" s="44"/>
      <c r="I23" s="44"/>
      <c r="J23" s="44"/>
      <c r="K23" s="45" t="s">
        <v>12</v>
      </c>
      <c r="L23" s="47">
        <v>8834227.04</v>
      </c>
      <c r="M23" s="47">
        <v>294882</v>
      </c>
      <c r="N23" s="34">
        <f t="shared" si="0"/>
        <v>9129109.04</v>
      </c>
      <c r="O23" s="35"/>
      <c r="P23" s="35"/>
      <c r="Q23" s="35"/>
      <c r="R23" s="46">
        <v>3302795.9</v>
      </c>
      <c r="S23" s="46"/>
      <c r="T23" s="36">
        <f t="shared" si="1"/>
        <v>3302795.9</v>
      </c>
      <c r="U23" s="44" t="s">
        <v>143</v>
      </c>
      <c r="V23" s="42" t="str">
        <f t="shared" si="2"/>
        <v>OK</v>
      </c>
    </row>
    <row r="24" spans="1:22" s="29" customFormat="1" ht="39.75" customHeight="1" thickBot="1" thickTop="1">
      <c r="A24" s="26" t="s">
        <v>36</v>
      </c>
      <c r="B24" s="26" t="s">
        <v>31</v>
      </c>
      <c r="C24" s="43" t="s">
        <v>28</v>
      </c>
      <c r="D24" s="48" t="s">
        <v>28</v>
      </c>
      <c r="E24" s="48"/>
      <c r="F24" s="44" t="s">
        <v>150</v>
      </c>
      <c r="G24" s="44" t="s">
        <v>152</v>
      </c>
      <c r="H24" s="44"/>
      <c r="I24" s="44"/>
      <c r="J24" s="44"/>
      <c r="K24" s="45" t="s">
        <v>23</v>
      </c>
      <c r="L24" s="47">
        <v>9364210.150261434</v>
      </c>
      <c r="M24" s="47"/>
      <c r="N24" s="34">
        <f t="shared" si="0"/>
        <v>9364210.150261434</v>
      </c>
      <c r="O24" s="35"/>
      <c r="P24" s="35"/>
      <c r="Q24" s="35"/>
      <c r="R24" s="46">
        <v>642766</v>
      </c>
      <c r="S24" s="46"/>
      <c r="T24" s="36">
        <f t="shared" si="1"/>
        <v>642766</v>
      </c>
      <c r="U24" s="44" t="s">
        <v>143</v>
      </c>
      <c r="V24" s="42" t="str">
        <f t="shared" si="2"/>
        <v>OK</v>
      </c>
    </row>
    <row r="25" spans="1:22" s="29" customFormat="1" ht="39.75" customHeight="1" thickBot="1" thickTop="1">
      <c r="A25" s="26" t="s">
        <v>36</v>
      </c>
      <c r="B25" s="26" t="s">
        <v>31</v>
      </c>
      <c r="C25" s="43" t="s">
        <v>28</v>
      </c>
      <c r="D25" s="48" t="s">
        <v>28</v>
      </c>
      <c r="E25" s="48"/>
      <c r="F25" s="44" t="s">
        <v>34</v>
      </c>
      <c r="G25" s="44" t="s">
        <v>153</v>
      </c>
      <c r="H25" s="44"/>
      <c r="I25" s="44"/>
      <c r="J25" s="44"/>
      <c r="K25" s="45" t="s">
        <v>9</v>
      </c>
      <c r="L25" s="47">
        <v>1636000</v>
      </c>
      <c r="M25" s="47"/>
      <c r="N25" s="34">
        <f t="shared" si="0"/>
        <v>1636000</v>
      </c>
      <c r="O25" s="35"/>
      <c r="P25" s="35"/>
      <c r="Q25" s="35"/>
      <c r="R25" s="46">
        <v>596000</v>
      </c>
      <c r="S25" s="46"/>
      <c r="T25" s="36">
        <f t="shared" si="1"/>
        <v>596000</v>
      </c>
      <c r="U25" s="44" t="s">
        <v>154</v>
      </c>
      <c r="V25" s="42" t="str">
        <f t="shared" si="2"/>
        <v>OK</v>
      </c>
    </row>
    <row r="26" spans="1:22" s="29" customFormat="1" ht="39.75" customHeight="1" thickBot="1" thickTop="1">
      <c r="A26" s="26" t="s">
        <v>36</v>
      </c>
      <c r="B26" s="26" t="s">
        <v>31</v>
      </c>
      <c r="C26" s="43" t="s">
        <v>28</v>
      </c>
      <c r="D26" s="48" t="s">
        <v>28</v>
      </c>
      <c r="E26" s="48"/>
      <c r="F26" s="44" t="s">
        <v>34</v>
      </c>
      <c r="G26" s="44" t="s">
        <v>155</v>
      </c>
      <c r="H26" s="44"/>
      <c r="I26" s="44"/>
      <c r="J26" s="44"/>
      <c r="K26" s="45" t="s">
        <v>11</v>
      </c>
      <c r="L26" s="47">
        <v>1274687.5</v>
      </c>
      <c r="M26" s="47"/>
      <c r="N26" s="34">
        <f t="shared" si="0"/>
        <v>1274687.5</v>
      </c>
      <c r="O26" s="35"/>
      <c r="P26" s="35"/>
      <c r="Q26" s="35"/>
      <c r="R26" s="46">
        <v>34000</v>
      </c>
      <c r="S26" s="46"/>
      <c r="T26" s="36">
        <f t="shared" si="1"/>
        <v>34000</v>
      </c>
      <c r="U26" s="44" t="s">
        <v>156</v>
      </c>
      <c r="V26" s="42" t="str">
        <f t="shared" si="2"/>
        <v>OK</v>
      </c>
    </row>
    <row r="27" spans="1:22" s="29" customFormat="1" ht="39.75" customHeight="1" thickBot="1" thickTop="1">
      <c r="A27" s="26" t="s">
        <v>36</v>
      </c>
      <c r="B27" s="26" t="s">
        <v>31</v>
      </c>
      <c r="C27" s="43" t="s">
        <v>28</v>
      </c>
      <c r="D27" s="48" t="s">
        <v>28</v>
      </c>
      <c r="E27" s="48"/>
      <c r="F27" s="44" t="s">
        <v>34</v>
      </c>
      <c r="G27" s="44" t="s">
        <v>157</v>
      </c>
      <c r="H27" s="44"/>
      <c r="I27" s="44"/>
      <c r="J27" s="44"/>
      <c r="K27" s="45" t="s">
        <v>9</v>
      </c>
      <c r="L27" s="47">
        <v>1056971.73</v>
      </c>
      <c r="M27" s="47"/>
      <c r="N27" s="34">
        <f t="shared" si="0"/>
        <v>1056971.73</v>
      </c>
      <c r="O27" s="35"/>
      <c r="P27" s="35"/>
      <c r="Q27" s="35"/>
      <c r="R27" s="46">
        <v>968031.3300000001</v>
      </c>
      <c r="S27" s="46"/>
      <c r="T27" s="36">
        <f t="shared" si="1"/>
        <v>968031.3300000001</v>
      </c>
      <c r="U27" s="44" t="s">
        <v>154</v>
      </c>
      <c r="V27" s="42" t="str">
        <f t="shared" si="2"/>
        <v>OK</v>
      </c>
    </row>
    <row r="28" spans="1:22" s="29" customFormat="1" ht="39.75" customHeight="1" thickBot="1" thickTop="1">
      <c r="A28" s="26" t="s">
        <v>36</v>
      </c>
      <c r="B28" s="26" t="s">
        <v>31</v>
      </c>
      <c r="C28" s="28" t="s">
        <v>173</v>
      </c>
      <c r="D28" s="48" t="s">
        <v>27</v>
      </c>
      <c r="E28" s="48"/>
      <c r="F28" s="44" t="s">
        <v>14</v>
      </c>
      <c r="G28" s="44" t="s">
        <v>158</v>
      </c>
      <c r="H28" s="44"/>
      <c r="I28" s="44"/>
      <c r="J28" s="44"/>
      <c r="K28" s="45" t="s">
        <v>10</v>
      </c>
      <c r="L28" s="47">
        <v>1087000</v>
      </c>
      <c r="M28" s="47"/>
      <c r="N28" s="34">
        <f t="shared" si="0"/>
        <v>1087000</v>
      </c>
      <c r="O28" s="35"/>
      <c r="P28" s="35"/>
      <c r="Q28" s="35"/>
      <c r="R28" s="46">
        <v>374000</v>
      </c>
      <c r="S28" s="46"/>
      <c r="T28" s="36">
        <f t="shared" si="1"/>
        <v>374000</v>
      </c>
      <c r="U28" s="44" t="s">
        <v>159</v>
      </c>
      <c r="V28" s="42" t="str">
        <f t="shared" si="2"/>
        <v>OK</v>
      </c>
    </row>
    <row r="29" ht="27" customHeight="1" thickTop="1"/>
    <row r="31" spans="6:7" ht="27" customHeight="1">
      <c r="F31" s="49" t="s">
        <v>187</v>
      </c>
      <c r="G31" s="50" t="s">
        <v>188</v>
      </c>
    </row>
    <row r="58" spans="11:16" ht="27" customHeight="1">
      <c r="K58" s="51" t="s">
        <v>189</v>
      </c>
      <c r="L58" s="52"/>
      <c r="M58" s="6"/>
      <c r="N58" s="5"/>
      <c r="O58"/>
      <c r="P58" s="53"/>
    </row>
    <row r="59" spans="11:16" ht="27" customHeight="1">
      <c r="K59" s="54" t="s">
        <v>190</v>
      </c>
      <c r="L59" s="55"/>
      <c r="M59" s="56"/>
      <c r="N59" s="57"/>
      <c r="O59" s="58"/>
      <c r="P59" s="59"/>
    </row>
    <row r="60" spans="11:16" ht="27" customHeight="1">
      <c r="K60" s="60" t="s">
        <v>191</v>
      </c>
      <c r="L60" s="61"/>
      <c r="M60" s="62"/>
      <c r="N60" s="63"/>
      <c r="O60" s="64"/>
      <c r="P60" s="65"/>
    </row>
    <row r="61" spans="11:16" ht="27" customHeight="1">
      <c r="K61" s="60" t="s">
        <v>192</v>
      </c>
      <c r="L61" s="61"/>
      <c r="M61" s="62"/>
      <c r="N61" s="63"/>
      <c r="O61" s="64"/>
      <c r="P61" s="65"/>
    </row>
    <row r="62" spans="11:16" ht="27" customHeight="1">
      <c r="K62" s="80" t="s">
        <v>193</v>
      </c>
      <c r="L62" s="81"/>
      <c r="M62" s="62"/>
      <c r="N62" s="63"/>
      <c r="O62" s="64"/>
      <c r="P62" s="65"/>
    </row>
    <row r="63" spans="11:16" ht="27" customHeight="1">
      <c r="K63" s="82" t="s">
        <v>194</v>
      </c>
      <c r="L63" s="83"/>
      <c r="M63" s="66"/>
      <c r="N63" s="67"/>
      <c r="O63" s="68"/>
      <c r="P63" s="69"/>
    </row>
  </sheetData>
  <sheetProtection/>
  <mergeCells count="16">
    <mergeCell ref="K62:L62"/>
    <mergeCell ref="K63:L63"/>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64" r:id="rId2"/>
  <drawing r:id="rId1"/>
</worksheet>
</file>

<file path=xl/worksheets/sheet3.xml><?xml version="1.0" encoding="utf-8"?>
<worksheet xmlns="http://schemas.openxmlformats.org/spreadsheetml/2006/main" xmlns:r="http://schemas.openxmlformats.org/officeDocument/2006/relationships">
  <dimension ref="A1:V99"/>
  <sheetViews>
    <sheetView view="pageBreakPreview" zoomScale="80" zoomScaleNormal="85" zoomScaleSheetLayoutView="80" zoomScalePageLayoutView="0" workbookViewId="0" topLeftCell="D1">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6.28125" style="4" customWidth="1"/>
    <col min="12" max="12" width="17.281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178</v>
      </c>
    </row>
    <row r="2" ht="45" customHeight="1" thickBot="1"/>
    <row r="3" spans="6:21" ht="30" customHeight="1" thickBot="1" thickTop="1">
      <c r="F3" s="73" t="s">
        <v>182</v>
      </c>
      <c r="G3" s="74"/>
      <c r="H3" s="74"/>
      <c r="I3" s="74"/>
      <c r="J3" s="74"/>
      <c r="K3" s="74"/>
      <c r="L3" s="74"/>
      <c r="M3" s="74"/>
      <c r="N3" s="74"/>
      <c r="O3" s="74"/>
      <c r="P3" s="74"/>
      <c r="Q3" s="7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181</v>
      </c>
      <c r="G5" s="14" t="s">
        <v>127</v>
      </c>
      <c r="L5" s="16" t="s">
        <v>6</v>
      </c>
      <c r="M5" s="76" t="s">
        <v>29</v>
      </c>
      <c r="N5" s="76"/>
      <c r="O5" s="76"/>
      <c r="P5" s="77"/>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175</v>
      </c>
      <c r="E7" s="22"/>
      <c r="F7" s="78" t="s">
        <v>0</v>
      </c>
      <c r="G7" s="78" t="s">
        <v>7</v>
      </c>
      <c r="H7" s="78" t="s">
        <v>176</v>
      </c>
      <c r="I7" s="78" t="s">
        <v>5</v>
      </c>
      <c r="J7" s="78" t="s">
        <v>94</v>
      </c>
      <c r="K7" s="78" t="s">
        <v>8</v>
      </c>
      <c r="L7" s="70" t="s">
        <v>179</v>
      </c>
      <c r="M7" s="70"/>
      <c r="N7" s="70"/>
      <c r="O7" s="70" t="s">
        <v>180</v>
      </c>
      <c r="P7" s="70"/>
      <c r="Q7" s="70"/>
      <c r="R7" s="23"/>
      <c r="S7" s="23"/>
      <c r="T7" s="23"/>
      <c r="U7" s="71" t="s">
        <v>3</v>
      </c>
    </row>
    <row r="8" spans="1:22" s="2" customFormat="1" ht="48" thickBot="1">
      <c r="A8" s="84"/>
      <c r="B8" s="84"/>
      <c r="C8" s="21" t="s">
        <v>172</v>
      </c>
      <c r="D8" s="86"/>
      <c r="E8" s="24" t="s">
        <v>168</v>
      </c>
      <c r="F8" s="79"/>
      <c r="G8" s="79"/>
      <c r="H8" s="79"/>
      <c r="I8" s="79"/>
      <c r="J8" s="79"/>
      <c r="K8" s="79"/>
      <c r="L8" s="25" t="s">
        <v>1</v>
      </c>
      <c r="M8" s="25" t="s">
        <v>2</v>
      </c>
      <c r="N8" s="25" t="s">
        <v>167</v>
      </c>
      <c r="O8" s="25" t="s">
        <v>1</v>
      </c>
      <c r="P8" s="25" t="s">
        <v>2</v>
      </c>
      <c r="Q8" s="25" t="s">
        <v>167</v>
      </c>
      <c r="R8" s="25" t="s">
        <v>169</v>
      </c>
      <c r="S8" s="25" t="s">
        <v>170</v>
      </c>
      <c r="T8" s="25" t="s">
        <v>171</v>
      </c>
      <c r="U8" s="72"/>
      <c r="V8" s="1" t="s">
        <v>174</v>
      </c>
    </row>
    <row r="9" spans="1:22" s="29" customFormat="1" ht="54.75" customHeight="1" thickBot="1" thickTop="1">
      <c r="A9" s="26" t="s">
        <v>36</v>
      </c>
      <c r="B9" s="27" t="s">
        <v>29</v>
      </c>
      <c r="C9" s="28" t="s">
        <v>173</v>
      </c>
      <c r="D9" s="30" t="s">
        <v>25</v>
      </c>
      <c r="E9" s="30"/>
      <c r="F9" s="31" t="s">
        <v>37</v>
      </c>
      <c r="G9" s="31"/>
      <c r="H9" s="40"/>
      <c r="I9" s="31" t="s">
        <v>38</v>
      </c>
      <c r="J9" s="31" t="s">
        <v>26</v>
      </c>
      <c r="K9" s="40" t="s">
        <v>11</v>
      </c>
      <c r="L9" s="41">
        <v>11000000</v>
      </c>
      <c r="M9" s="41">
        <v>2000000</v>
      </c>
      <c r="N9" s="34">
        <f>SUM(L9:M9)</f>
        <v>13000000</v>
      </c>
      <c r="O9" s="35"/>
      <c r="P9" s="35"/>
      <c r="Q9" s="35"/>
      <c r="R9" s="33">
        <v>325000</v>
      </c>
      <c r="S9" s="33">
        <v>1000000</v>
      </c>
      <c r="T9" s="36">
        <f>SUM(R9:S9)</f>
        <v>1325000</v>
      </c>
      <c r="U9" s="31" t="s">
        <v>39</v>
      </c>
      <c r="V9" s="42" t="str">
        <f aca="true" t="shared" si="0" ref="V9:V44">IF(T9&gt;N9,"Invalid","OK")</f>
        <v>OK</v>
      </c>
    </row>
    <row r="10" spans="1:22" s="29" customFormat="1" ht="78" customHeight="1" thickBot="1" thickTop="1">
      <c r="A10" s="26" t="s">
        <v>36</v>
      </c>
      <c r="B10" s="27" t="s">
        <v>29</v>
      </c>
      <c r="C10" s="28" t="s">
        <v>173</v>
      </c>
      <c r="D10" s="30" t="s">
        <v>25</v>
      </c>
      <c r="E10" s="30"/>
      <c r="F10" s="31" t="s">
        <v>40</v>
      </c>
      <c r="G10" s="31" t="s">
        <v>41</v>
      </c>
      <c r="H10" s="40" t="s">
        <v>30</v>
      </c>
      <c r="I10" s="31" t="s">
        <v>42</v>
      </c>
      <c r="J10" s="31" t="s">
        <v>26</v>
      </c>
      <c r="K10" s="40" t="s">
        <v>43</v>
      </c>
      <c r="L10" s="41">
        <v>6843000</v>
      </c>
      <c r="M10" s="41">
        <v>5764000</v>
      </c>
      <c r="N10" s="34">
        <f>SUM(L10:M10)</f>
        <v>12607000</v>
      </c>
      <c r="O10" s="35"/>
      <c r="P10" s="35"/>
      <c r="Q10" s="35"/>
      <c r="R10" s="33"/>
      <c r="S10" s="33"/>
      <c r="T10" s="36">
        <f>SUM(R10:S10)</f>
        <v>0</v>
      </c>
      <c r="U10" s="31" t="s">
        <v>44</v>
      </c>
      <c r="V10" s="42" t="str">
        <f t="shared" si="0"/>
        <v>OK</v>
      </c>
    </row>
    <row r="11" spans="1:22" s="29" customFormat="1" ht="51" thickBot="1" thickTop="1">
      <c r="A11" s="26" t="s">
        <v>36</v>
      </c>
      <c r="B11" s="27" t="s">
        <v>29</v>
      </c>
      <c r="C11" s="28" t="s">
        <v>173</v>
      </c>
      <c r="D11" s="30" t="s">
        <v>25</v>
      </c>
      <c r="E11" s="30"/>
      <c r="F11" s="31" t="s">
        <v>40</v>
      </c>
      <c r="G11" s="31" t="s">
        <v>45</v>
      </c>
      <c r="H11" s="40" t="s">
        <v>30</v>
      </c>
      <c r="I11" s="31" t="s">
        <v>46</v>
      </c>
      <c r="J11" s="31" t="s">
        <v>26</v>
      </c>
      <c r="K11" s="40" t="s">
        <v>18</v>
      </c>
      <c r="L11" s="41">
        <v>2850000</v>
      </c>
      <c r="M11" s="41">
        <v>1125000</v>
      </c>
      <c r="N11" s="34">
        <f aca="true" t="shared" si="1" ref="N11:N44">SUM(L11:M11)</f>
        <v>3975000</v>
      </c>
      <c r="O11" s="35"/>
      <c r="P11" s="35"/>
      <c r="Q11" s="35"/>
      <c r="R11" s="33">
        <v>312302.92</v>
      </c>
      <c r="S11" s="33">
        <v>55000</v>
      </c>
      <c r="T11" s="36">
        <f aca="true" t="shared" si="2" ref="T11:T44">SUM(R11:S11)</f>
        <v>367302.92</v>
      </c>
      <c r="U11" s="31" t="s">
        <v>47</v>
      </c>
      <c r="V11" s="42" t="str">
        <f t="shared" si="0"/>
        <v>OK</v>
      </c>
    </row>
    <row r="12" spans="1:22" s="29" customFormat="1" ht="84" thickBot="1" thickTop="1">
      <c r="A12" s="26" t="s">
        <v>36</v>
      </c>
      <c r="B12" s="27" t="s">
        <v>29</v>
      </c>
      <c r="C12" s="28" t="s">
        <v>173</v>
      </c>
      <c r="D12" s="30" t="s">
        <v>25</v>
      </c>
      <c r="E12" s="30"/>
      <c r="F12" s="31" t="s">
        <v>40</v>
      </c>
      <c r="G12" s="31" t="s">
        <v>183</v>
      </c>
      <c r="H12" s="40" t="s">
        <v>30</v>
      </c>
      <c r="I12" s="31" t="s">
        <v>48</v>
      </c>
      <c r="J12" s="31" t="s">
        <v>26</v>
      </c>
      <c r="K12" s="40" t="s">
        <v>17</v>
      </c>
      <c r="L12" s="41">
        <v>1244999.8</v>
      </c>
      <c r="M12" s="41"/>
      <c r="N12" s="34">
        <f t="shared" si="1"/>
        <v>1244999.8</v>
      </c>
      <c r="O12" s="35"/>
      <c r="P12" s="35"/>
      <c r="Q12" s="35"/>
      <c r="R12" s="33"/>
      <c r="S12" s="33"/>
      <c r="T12" s="36">
        <f t="shared" si="2"/>
        <v>0</v>
      </c>
      <c r="U12" s="31" t="s">
        <v>49</v>
      </c>
      <c r="V12" s="42" t="str">
        <f t="shared" si="0"/>
        <v>OK</v>
      </c>
    </row>
    <row r="13" spans="1:22" s="29" customFormat="1" ht="41.25" customHeight="1" thickBot="1" thickTop="1">
      <c r="A13" s="26" t="s">
        <v>36</v>
      </c>
      <c r="B13" s="27" t="s">
        <v>29</v>
      </c>
      <c r="C13" s="28" t="s">
        <v>173</v>
      </c>
      <c r="D13" s="31" t="s">
        <v>25</v>
      </c>
      <c r="E13" s="30"/>
      <c r="F13" s="31" t="s">
        <v>16</v>
      </c>
      <c r="G13" s="31" t="s">
        <v>50</v>
      </c>
      <c r="H13" s="40" t="s">
        <v>30</v>
      </c>
      <c r="I13" s="31" t="s">
        <v>51</v>
      </c>
      <c r="J13" s="31" t="s">
        <v>26</v>
      </c>
      <c r="K13" s="40" t="s">
        <v>11</v>
      </c>
      <c r="L13" s="41">
        <f>3.58*1000000</f>
        <v>3580000</v>
      </c>
      <c r="M13" s="41"/>
      <c r="N13" s="34">
        <f aca="true" t="shared" si="3" ref="N13:N22">SUM(L13:M13)</f>
        <v>3580000</v>
      </c>
      <c r="O13" s="35"/>
      <c r="P13" s="35"/>
      <c r="Q13" s="35"/>
      <c r="R13" s="38"/>
      <c r="S13" s="33"/>
      <c r="T13" s="36">
        <f aca="true" t="shared" si="4" ref="T13:T22">SUM(R13:S13)</f>
        <v>0</v>
      </c>
      <c r="U13" s="31" t="s">
        <v>52</v>
      </c>
      <c r="V13" s="42" t="str">
        <f aca="true" t="shared" si="5" ref="V13:V22">IF(T13&gt;N13,"Invalid","OK")</f>
        <v>OK</v>
      </c>
    </row>
    <row r="14" spans="1:22" s="29" customFormat="1" ht="54.75" customHeight="1" thickBot="1" thickTop="1">
      <c r="A14" s="26" t="s">
        <v>36</v>
      </c>
      <c r="B14" s="27" t="s">
        <v>29</v>
      </c>
      <c r="C14" s="28" t="s">
        <v>173</v>
      </c>
      <c r="D14" s="31" t="s">
        <v>25</v>
      </c>
      <c r="E14" s="30"/>
      <c r="F14" s="31" t="s">
        <v>56</v>
      </c>
      <c r="G14" s="31"/>
      <c r="H14" s="40"/>
      <c r="I14" s="31" t="s">
        <v>54</v>
      </c>
      <c r="J14" s="31" t="s">
        <v>26</v>
      </c>
      <c r="K14" s="40" t="s">
        <v>11</v>
      </c>
      <c r="L14" s="41"/>
      <c r="M14" s="41">
        <f>9.4*1000000</f>
        <v>9400000</v>
      </c>
      <c r="N14" s="34">
        <f t="shared" si="3"/>
        <v>9400000</v>
      </c>
      <c r="O14" s="35"/>
      <c r="P14" s="35"/>
      <c r="Q14" s="35"/>
      <c r="R14" s="38"/>
      <c r="S14" s="33"/>
      <c r="T14" s="36">
        <f t="shared" si="4"/>
        <v>0</v>
      </c>
      <c r="U14" s="31" t="s">
        <v>57</v>
      </c>
      <c r="V14" s="42" t="str">
        <f t="shared" si="5"/>
        <v>OK</v>
      </c>
    </row>
    <row r="15" spans="1:22" s="29" customFormat="1" ht="54.75" customHeight="1" thickBot="1" thickTop="1">
      <c r="A15" s="26" t="s">
        <v>36</v>
      </c>
      <c r="B15" s="27" t="s">
        <v>29</v>
      </c>
      <c r="C15" s="28" t="s">
        <v>173</v>
      </c>
      <c r="D15" s="31" t="s">
        <v>25</v>
      </c>
      <c r="E15" s="30"/>
      <c r="F15" s="31" t="s">
        <v>16</v>
      </c>
      <c r="G15" s="31" t="s">
        <v>61</v>
      </c>
      <c r="H15" s="40"/>
      <c r="I15" s="31" t="s">
        <v>62</v>
      </c>
      <c r="J15" s="31"/>
      <c r="K15" s="40" t="s">
        <v>63</v>
      </c>
      <c r="L15" s="41">
        <f>9.4*1000000</f>
        <v>9400000</v>
      </c>
      <c r="M15" s="41"/>
      <c r="N15" s="34">
        <f t="shared" si="3"/>
        <v>9400000</v>
      </c>
      <c r="O15" s="35"/>
      <c r="P15" s="35"/>
      <c r="Q15" s="35"/>
      <c r="R15" s="33"/>
      <c r="S15" s="33"/>
      <c r="T15" s="36">
        <f t="shared" si="4"/>
        <v>0</v>
      </c>
      <c r="U15" s="31" t="s">
        <v>64</v>
      </c>
      <c r="V15" s="42" t="str">
        <f t="shared" si="5"/>
        <v>OK</v>
      </c>
    </row>
    <row r="16" spans="1:22" s="29" customFormat="1" ht="54.75" customHeight="1" thickBot="1" thickTop="1">
      <c r="A16" s="26" t="s">
        <v>36</v>
      </c>
      <c r="B16" s="27" t="s">
        <v>29</v>
      </c>
      <c r="C16" s="28" t="s">
        <v>173</v>
      </c>
      <c r="D16" s="30" t="s">
        <v>25</v>
      </c>
      <c r="E16" s="30"/>
      <c r="F16" s="31" t="s">
        <v>69</v>
      </c>
      <c r="G16" s="31"/>
      <c r="H16" s="40"/>
      <c r="I16" s="31" t="s">
        <v>70</v>
      </c>
      <c r="J16" s="31"/>
      <c r="K16" s="40" t="s">
        <v>11</v>
      </c>
      <c r="L16" s="41">
        <v>300000</v>
      </c>
      <c r="M16" s="41"/>
      <c r="N16" s="34">
        <f t="shared" si="3"/>
        <v>300000</v>
      </c>
      <c r="O16" s="35"/>
      <c r="P16" s="35"/>
      <c r="Q16" s="35"/>
      <c r="R16" s="33"/>
      <c r="S16" s="33"/>
      <c r="T16" s="36">
        <f t="shared" si="4"/>
        <v>0</v>
      </c>
      <c r="U16" s="31" t="s">
        <v>71</v>
      </c>
      <c r="V16" s="42" t="str">
        <f t="shared" si="5"/>
        <v>OK</v>
      </c>
    </row>
    <row r="17" spans="1:22" s="29" customFormat="1" ht="54.75" customHeight="1" thickBot="1" thickTop="1">
      <c r="A17" s="26" t="s">
        <v>36</v>
      </c>
      <c r="B17" s="27" t="s">
        <v>29</v>
      </c>
      <c r="C17" s="28" t="s">
        <v>173</v>
      </c>
      <c r="D17" s="31" t="s">
        <v>25</v>
      </c>
      <c r="E17" s="30"/>
      <c r="F17" s="44" t="s">
        <v>15</v>
      </c>
      <c r="G17" s="44" t="s">
        <v>95</v>
      </c>
      <c r="H17" s="32" t="s">
        <v>92</v>
      </c>
      <c r="I17" s="44" t="s">
        <v>96</v>
      </c>
      <c r="J17" s="44" t="s">
        <v>26</v>
      </c>
      <c r="K17" s="45" t="s">
        <v>22</v>
      </c>
      <c r="L17" s="47"/>
      <c r="M17" s="47">
        <v>2700000</v>
      </c>
      <c r="N17" s="34">
        <f t="shared" si="3"/>
        <v>2700000</v>
      </c>
      <c r="O17" s="35"/>
      <c r="P17" s="35"/>
      <c r="Q17" s="35"/>
      <c r="R17" s="46">
        <v>600000</v>
      </c>
      <c r="S17" s="46">
        <v>2300000</v>
      </c>
      <c r="T17" s="36">
        <f t="shared" si="4"/>
        <v>2900000</v>
      </c>
      <c r="U17" s="44" t="s">
        <v>97</v>
      </c>
      <c r="V17" s="42" t="str">
        <f t="shared" si="5"/>
        <v>Invalid</v>
      </c>
    </row>
    <row r="18" spans="1:22" s="29" customFormat="1" ht="54.75" customHeight="1" thickBot="1" thickTop="1">
      <c r="A18" s="26" t="s">
        <v>36</v>
      </c>
      <c r="B18" s="27" t="s">
        <v>29</v>
      </c>
      <c r="C18" s="28" t="s">
        <v>173</v>
      </c>
      <c r="D18" s="31" t="s">
        <v>25</v>
      </c>
      <c r="E18" s="30"/>
      <c r="F18" s="44" t="s">
        <v>103</v>
      </c>
      <c r="G18" s="44" t="s">
        <v>104</v>
      </c>
      <c r="H18" s="45" t="s">
        <v>33</v>
      </c>
      <c r="I18" s="44" t="s">
        <v>101</v>
      </c>
      <c r="J18" s="44" t="s">
        <v>26</v>
      </c>
      <c r="K18" s="45" t="s">
        <v>11</v>
      </c>
      <c r="L18" s="47"/>
      <c r="M18" s="47">
        <v>7000000</v>
      </c>
      <c r="N18" s="34">
        <f t="shared" si="3"/>
        <v>7000000</v>
      </c>
      <c r="O18" s="35"/>
      <c r="P18" s="35"/>
      <c r="Q18" s="35"/>
      <c r="R18" s="46"/>
      <c r="S18" s="46"/>
      <c r="T18" s="36">
        <f t="shared" si="4"/>
        <v>0</v>
      </c>
      <c r="U18" s="44" t="s">
        <v>105</v>
      </c>
      <c r="V18" s="42" t="str">
        <f t="shared" si="5"/>
        <v>OK</v>
      </c>
    </row>
    <row r="19" spans="1:22" s="29" customFormat="1" ht="54.75" customHeight="1" thickBot="1" thickTop="1">
      <c r="A19" s="26" t="s">
        <v>36</v>
      </c>
      <c r="B19" s="27" t="s">
        <v>29</v>
      </c>
      <c r="C19" s="28" t="s">
        <v>173</v>
      </c>
      <c r="D19" s="31" t="s">
        <v>25</v>
      </c>
      <c r="E19" s="30"/>
      <c r="F19" s="44" t="s">
        <v>103</v>
      </c>
      <c r="G19" s="44" t="s">
        <v>106</v>
      </c>
      <c r="H19" s="45" t="s">
        <v>33</v>
      </c>
      <c r="I19" s="44" t="s">
        <v>101</v>
      </c>
      <c r="J19" s="44" t="s">
        <v>26</v>
      </c>
      <c r="K19" s="45" t="s">
        <v>18</v>
      </c>
      <c r="L19" s="47"/>
      <c r="M19" s="47">
        <v>3480000</v>
      </c>
      <c r="N19" s="34">
        <f t="shared" si="3"/>
        <v>3480000</v>
      </c>
      <c r="O19" s="35"/>
      <c r="P19" s="35"/>
      <c r="Q19" s="35"/>
      <c r="R19" s="46"/>
      <c r="S19" s="46"/>
      <c r="T19" s="36">
        <f t="shared" si="4"/>
        <v>0</v>
      </c>
      <c r="U19" s="44" t="s">
        <v>107</v>
      </c>
      <c r="V19" s="42" t="str">
        <f t="shared" si="5"/>
        <v>OK</v>
      </c>
    </row>
    <row r="20" spans="1:22" s="29" customFormat="1" ht="54.75" customHeight="1" thickBot="1" thickTop="1">
      <c r="A20" s="26" t="s">
        <v>36</v>
      </c>
      <c r="B20" s="27" t="s">
        <v>29</v>
      </c>
      <c r="C20" s="28" t="s">
        <v>173</v>
      </c>
      <c r="D20" s="31" t="s">
        <v>25</v>
      </c>
      <c r="E20" s="30"/>
      <c r="F20" s="44" t="s">
        <v>108</v>
      </c>
      <c r="G20" s="44" t="s">
        <v>109</v>
      </c>
      <c r="H20" s="45" t="s">
        <v>33</v>
      </c>
      <c r="I20" s="44" t="s">
        <v>101</v>
      </c>
      <c r="J20" s="44" t="s">
        <v>26</v>
      </c>
      <c r="K20" s="45" t="s">
        <v>17</v>
      </c>
      <c r="L20" s="47"/>
      <c r="M20" s="47">
        <v>4810000</v>
      </c>
      <c r="N20" s="34">
        <f t="shared" si="3"/>
        <v>4810000</v>
      </c>
      <c r="O20" s="35"/>
      <c r="P20" s="35"/>
      <c r="Q20" s="35"/>
      <c r="R20" s="46"/>
      <c r="S20" s="46"/>
      <c r="T20" s="36">
        <f t="shared" si="4"/>
        <v>0</v>
      </c>
      <c r="U20" s="44" t="s">
        <v>107</v>
      </c>
      <c r="V20" s="42" t="str">
        <f t="shared" si="5"/>
        <v>OK</v>
      </c>
    </row>
    <row r="21" spans="1:22" s="29" customFormat="1" ht="54.75" customHeight="1" thickBot="1" thickTop="1">
      <c r="A21" s="26" t="s">
        <v>36</v>
      </c>
      <c r="B21" s="27" t="s">
        <v>29</v>
      </c>
      <c r="C21" s="28" t="s">
        <v>173</v>
      </c>
      <c r="D21" s="31" t="s">
        <v>25</v>
      </c>
      <c r="E21" s="30"/>
      <c r="F21" s="44" t="s">
        <v>112</v>
      </c>
      <c r="G21" s="44" t="s">
        <v>113</v>
      </c>
      <c r="H21" s="45" t="s">
        <v>33</v>
      </c>
      <c r="I21" s="44" t="s">
        <v>101</v>
      </c>
      <c r="J21" s="44" t="s">
        <v>26</v>
      </c>
      <c r="K21" s="45" t="s">
        <v>10</v>
      </c>
      <c r="L21" s="47"/>
      <c r="M21" s="47">
        <v>1375000</v>
      </c>
      <c r="N21" s="34">
        <f t="shared" si="3"/>
        <v>1375000</v>
      </c>
      <c r="O21" s="35"/>
      <c r="P21" s="35"/>
      <c r="Q21" s="35"/>
      <c r="R21" s="46"/>
      <c r="S21" s="46"/>
      <c r="T21" s="36">
        <f t="shared" si="4"/>
        <v>0</v>
      </c>
      <c r="U21" s="44" t="s">
        <v>114</v>
      </c>
      <c r="V21" s="42" t="str">
        <f t="shared" si="5"/>
        <v>OK</v>
      </c>
    </row>
    <row r="22" spans="1:22" s="29" customFormat="1" ht="54.75" customHeight="1" thickBot="1" thickTop="1">
      <c r="A22" s="26" t="s">
        <v>36</v>
      </c>
      <c r="B22" s="27" t="s">
        <v>29</v>
      </c>
      <c r="C22" s="28" t="s">
        <v>173</v>
      </c>
      <c r="D22" s="31" t="s">
        <v>25</v>
      </c>
      <c r="E22" s="30"/>
      <c r="F22" s="44" t="s">
        <v>16</v>
      </c>
      <c r="G22" s="44" t="s">
        <v>120</v>
      </c>
      <c r="H22" s="45"/>
      <c r="I22" s="44"/>
      <c r="J22" s="44"/>
      <c r="K22" s="45"/>
      <c r="L22" s="47">
        <v>9445000</v>
      </c>
      <c r="M22" s="47"/>
      <c r="N22" s="34">
        <f t="shared" si="3"/>
        <v>9445000</v>
      </c>
      <c r="O22" s="35"/>
      <c r="P22" s="35"/>
      <c r="Q22" s="35"/>
      <c r="R22" s="46"/>
      <c r="S22" s="46"/>
      <c r="T22" s="36">
        <f t="shared" si="4"/>
        <v>0</v>
      </c>
      <c r="U22" s="44" t="s">
        <v>121</v>
      </c>
      <c r="V22" s="42" t="str">
        <f t="shared" si="5"/>
        <v>OK</v>
      </c>
    </row>
    <row r="23" spans="1:22" s="29" customFormat="1" ht="54.75" customHeight="1" thickBot="1" thickTop="1">
      <c r="A23" s="26" t="s">
        <v>36</v>
      </c>
      <c r="B23" s="27" t="s">
        <v>29</v>
      </c>
      <c r="C23" s="28" t="s">
        <v>173</v>
      </c>
      <c r="D23" s="30" t="s">
        <v>27</v>
      </c>
      <c r="E23" s="30"/>
      <c r="F23" s="31" t="s">
        <v>13</v>
      </c>
      <c r="G23" s="37"/>
      <c r="H23" s="40"/>
      <c r="I23" s="37"/>
      <c r="J23" s="37"/>
      <c r="K23" s="40" t="s">
        <v>21</v>
      </c>
      <c r="L23" s="41">
        <v>7223130</v>
      </c>
      <c r="M23" s="41"/>
      <c r="N23" s="34">
        <f t="shared" si="1"/>
        <v>7223130</v>
      </c>
      <c r="O23" s="35"/>
      <c r="P23" s="35"/>
      <c r="Q23" s="35"/>
      <c r="R23" s="38"/>
      <c r="S23" s="33"/>
      <c r="T23" s="36">
        <f t="shared" si="2"/>
        <v>0</v>
      </c>
      <c r="U23" s="31"/>
      <c r="V23" s="42" t="str">
        <f t="shared" si="0"/>
        <v>OK</v>
      </c>
    </row>
    <row r="24" spans="1:22" s="29" customFormat="1" ht="54.75" customHeight="1" thickBot="1" thickTop="1">
      <c r="A24" s="26" t="s">
        <v>36</v>
      </c>
      <c r="B24" s="27" t="s">
        <v>29</v>
      </c>
      <c r="C24" s="28" t="s">
        <v>173</v>
      </c>
      <c r="D24" s="30" t="s">
        <v>27</v>
      </c>
      <c r="E24" s="30"/>
      <c r="F24" s="31" t="s">
        <v>14</v>
      </c>
      <c r="G24" s="37"/>
      <c r="H24" s="40"/>
      <c r="I24" s="37"/>
      <c r="J24" s="37"/>
      <c r="K24" s="40" t="s">
        <v>21</v>
      </c>
      <c r="L24" s="41">
        <v>1970000</v>
      </c>
      <c r="M24" s="41"/>
      <c r="N24" s="34">
        <f t="shared" si="1"/>
        <v>1970000</v>
      </c>
      <c r="O24" s="35"/>
      <c r="P24" s="35"/>
      <c r="Q24" s="35"/>
      <c r="R24" s="38"/>
      <c r="S24" s="33"/>
      <c r="T24" s="36">
        <f t="shared" si="2"/>
        <v>0</v>
      </c>
      <c r="U24" s="31"/>
      <c r="V24" s="42" t="str">
        <f t="shared" si="0"/>
        <v>OK</v>
      </c>
    </row>
    <row r="25" spans="1:22" s="29" customFormat="1" ht="54.75" customHeight="1" thickBot="1" thickTop="1">
      <c r="A25" s="26" t="s">
        <v>36</v>
      </c>
      <c r="B25" s="27" t="s">
        <v>29</v>
      </c>
      <c r="C25" s="28" t="s">
        <v>173</v>
      </c>
      <c r="D25" s="30" t="s">
        <v>27</v>
      </c>
      <c r="E25" s="30"/>
      <c r="F25" s="31"/>
      <c r="G25" s="31" t="s">
        <v>53</v>
      </c>
      <c r="H25" s="40"/>
      <c r="I25" s="31" t="s">
        <v>54</v>
      </c>
      <c r="J25" s="31" t="s">
        <v>26</v>
      </c>
      <c r="K25" s="40" t="s">
        <v>22</v>
      </c>
      <c r="L25" s="41"/>
      <c r="M25" s="41">
        <f>2.4*1000000</f>
        <v>2400000</v>
      </c>
      <c r="N25" s="34">
        <f t="shared" si="1"/>
        <v>2400000</v>
      </c>
      <c r="O25" s="35"/>
      <c r="P25" s="35"/>
      <c r="Q25" s="35"/>
      <c r="R25" s="38"/>
      <c r="S25" s="33"/>
      <c r="T25" s="36">
        <f t="shared" si="2"/>
        <v>0</v>
      </c>
      <c r="U25" s="31" t="s">
        <v>55</v>
      </c>
      <c r="V25" s="42" t="str">
        <f t="shared" si="0"/>
        <v>OK</v>
      </c>
    </row>
    <row r="26" spans="1:22" s="29" customFormat="1" ht="54.75" customHeight="1" thickBot="1" thickTop="1">
      <c r="A26" s="26" t="s">
        <v>36</v>
      </c>
      <c r="B26" s="27" t="s">
        <v>29</v>
      </c>
      <c r="C26" s="28" t="s">
        <v>173</v>
      </c>
      <c r="D26" s="30" t="s">
        <v>27</v>
      </c>
      <c r="E26" s="30"/>
      <c r="F26" s="31"/>
      <c r="G26" s="31" t="s">
        <v>58</v>
      </c>
      <c r="H26" s="40"/>
      <c r="I26" s="31" t="s">
        <v>59</v>
      </c>
      <c r="J26" s="31" t="s">
        <v>26</v>
      </c>
      <c r="K26" s="40" t="s">
        <v>18</v>
      </c>
      <c r="L26" s="41">
        <f>2*1000000</f>
        <v>2000000</v>
      </c>
      <c r="M26" s="41"/>
      <c r="N26" s="34">
        <f t="shared" si="1"/>
        <v>2000000</v>
      </c>
      <c r="O26" s="35"/>
      <c r="P26" s="35"/>
      <c r="Q26" s="35"/>
      <c r="R26" s="38"/>
      <c r="S26" s="33"/>
      <c r="T26" s="36">
        <f t="shared" si="2"/>
        <v>0</v>
      </c>
      <c r="U26" s="31" t="s">
        <v>60</v>
      </c>
      <c r="V26" s="42" t="str">
        <f t="shared" si="0"/>
        <v>OK</v>
      </c>
    </row>
    <row r="27" spans="1:22" s="29" customFormat="1" ht="54.75" customHeight="1" thickBot="1" thickTop="1">
      <c r="A27" s="26" t="s">
        <v>36</v>
      </c>
      <c r="B27" s="27" t="s">
        <v>29</v>
      </c>
      <c r="C27" s="28" t="s">
        <v>173</v>
      </c>
      <c r="D27" s="30" t="s">
        <v>27</v>
      </c>
      <c r="E27" s="30"/>
      <c r="F27" s="31" t="s">
        <v>14</v>
      </c>
      <c r="G27" s="31"/>
      <c r="H27" s="40"/>
      <c r="I27" s="31" t="s">
        <v>4</v>
      </c>
      <c r="J27" s="31" t="s">
        <v>26</v>
      </c>
      <c r="K27" s="40" t="s">
        <v>21</v>
      </c>
      <c r="L27" s="41"/>
      <c r="M27" s="41">
        <f>1.23*1000000</f>
        <v>1230000</v>
      </c>
      <c r="N27" s="34">
        <f t="shared" si="1"/>
        <v>1230000</v>
      </c>
      <c r="O27" s="35"/>
      <c r="P27" s="35"/>
      <c r="Q27" s="35"/>
      <c r="R27" s="33"/>
      <c r="S27" s="33"/>
      <c r="T27" s="36">
        <f t="shared" si="2"/>
        <v>0</v>
      </c>
      <c r="U27" s="31" t="s">
        <v>65</v>
      </c>
      <c r="V27" s="42" t="str">
        <f t="shared" si="0"/>
        <v>OK</v>
      </c>
    </row>
    <row r="28" spans="1:22" s="29" customFormat="1" ht="54.75" customHeight="1" thickBot="1" thickTop="1">
      <c r="A28" s="26" t="s">
        <v>36</v>
      </c>
      <c r="B28" s="27" t="s">
        <v>29</v>
      </c>
      <c r="C28" s="28" t="s">
        <v>173</v>
      </c>
      <c r="D28" s="30" t="s">
        <v>27</v>
      </c>
      <c r="E28" s="30"/>
      <c r="F28" s="31" t="s">
        <v>14</v>
      </c>
      <c r="G28" s="31" t="s">
        <v>66</v>
      </c>
      <c r="H28" s="40"/>
      <c r="I28" s="31"/>
      <c r="J28" s="31" t="s">
        <v>26</v>
      </c>
      <c r="K28" s="40" t="s">
        <v>19</v>
      </c>
      <c r="L28" s="41">
        <v>1300000</v>
      </c>
      <c r="M28" s="34"/>
      <c r="N28" s="34">
        <f t="shared" si="1"/>
        <v>1300000</v>
      </c>
      <c r="O28" s="35"/>
      <c r="P28" s="35"/>
      <c r="Q28" s="35"/>
      <c r="R28" s="33">
        <v>1200000</v>
      </c>
      <c r="S28" s="33"/>
      <c r="T28" s="36">
        <f t="shared" si="2"/>
        <v>1200000</v>
      </c>
      <c r="U28" s="31" t="s">
        <v>67</v>
      </c>
      <c r="V28" s="42" t="str">
        <f t="shared" si="0"/>
        <v>OK</v>
      </c>
    </row>
    <row r="29" spans="1:22" s="29" customFormat="1" ht="54.75" customHeight="1" thickBot="1" thickTop="1">
      <c r="A29" s="26" t="s">
        <v>36</v>
      </c>
      <c r="B29" s="27" t="s">
        <v>29</v>
      </c>
      <c r="C29" s="28" t="s">
        <v>173</v>
      </c>
      <c r="D29" s="30" t="s">
        <v>27</v>
      </c>
      <c r="E29" s="30"/>
      <c r="F29" s="31" t="s">
        <v>13</v>
      </c>
      <c r="G29" s="31" t="s">
        <v>68</v>
      </c>
      <c r="H29" s="40"/>
      <c r="I29" s="31" t="s">
        <v>59</v>
      </c>
      <c r="J29" s="31" t="s">
        <v>26</v>
      </c>
      <c r="K29" s="40" t="s">
        <v>18</v>
      </c>
      <c r="L29" s="41">
        <f>9.3*1000000</f>
        <v>9300000</v>
      </c>
      <c r="M29" s="41"/>
      <c r="N29" s="34">
        <f t="shared" si="1"/>
        <v>9300000</v>
      </c>
      <c r="O29" s="35"/>
      <c r="P29" s="35"/>
      <c r="Q29" s="35"/>
      <c r="R29" s="33"/>
      <c r="S29" s="33"/>
      <c r="T29" s="36">
        <f t="shared" si="2"/>
        <v>0</v>
      </c>
      <c r="U29" s="31" t="s">
        <v>60</v>
      </c>
      <c r="V29" s="42" t="str">
        <f t="shared" si="0"/>
        <v>OK</v>
      </c>
    </row>
    <row r="30" spans="1:22" s="29" customFormat="1" ht="54.75" customHeight="1" thickBot="1" thickTop="1">
      <c r="A30" s="26" t="s">
        <v>36</v>
      </c>
      <c r="B30" s="27" t="s">
        <v>29</v>
      </c>
      <c r="C30" s="28" t="s">
        <v>173</v>
      </c>
      <c r="D30" s="30" t="s">
        <v>27</v>
      </c>
      <c r="E30" s="30"/>
      <c r="F30" s="31" t="s">
        <v>13</v>
      </c>
      <c r="G30" s="31"/>
      <c r="H30" s="40" t="s">
        <v>30</v>
      </c>
      <c r="I30" s="31" t="s">
        <v>72</v>
      </c>
      <c r="J30" s="31"/>
      <c r="K30" s="40" t="s">
        <v>22</v>
      </c>
      <c r="L30" s="41">
        <v>5300000</v>
      </c>
      <c r="M30" s="41"/>
      <c r="N30" s="34">
        <f t="shared" si="1"/>
        <v>5300000</v>
      </c>
      <c r="O30" s="35"/>
      <c r="P30" s="35"/>
      <c r="Q30" s="35"/>
      <c r="R30" s="33"/>
      <c r="S30" s="33"/>
      <c r="T30" s="36">
        <f t="shared" si="2"/>
        <v>0</v>
      </c>
      <c r="U30" s="31" t="s">
        <v>73</v>
      </c>
      <c r="V30" s="42" t="str">
        <f t="shared" si="0"/>
        <v>OK</v>
      </c>
    </row>
    <row r="31" spans="1:22" s="29" customFormat="1" ht="54.75" customHeight="1" thickBot="1" thickTop="1">
      <c r="A31" s="26" t="s">
        <v>36</v>
      </c>
      <c r="B31" s="27" t="s">
        <v>29</v>
      </c>
      <c r="C31" s="28" t="s">
        <v>173</v>
      </c>
      <c r="D31" s="30" t="s">
        <v>27</v>
      </c>
      <c r="E31" s="30"/>
      <c r="F31" s="31" t="s">
        <v>13</v>
      </c>
      <c r="G31" s="31" t="s">
        <v>74</v>
      </c>
      <c r="H31" s="40" t="s">
        <v>30</v>
      </c>
      <c r="I31" s="31" t="s">
        <v>48</v>
      </c>
      <c r="J31" s="31" t="s">
        <v>26</v>
      </c>
      <c r="K31" s="40" t="s">
        <v>17</v>
      </c>
      <c r="L31" s="41">
        <v>1260000</v>
      </c>
      <c r="M31" s="41">
        <v>950000</v>
      </c>
      <c r="N31" s="34">
        <f t="shared" si="1"/>
        <v>2210000</v>
      </c>
      <c r="O31" s="35"/>
      <c r="P31" s="35"/>
      <c r="Q31" s="35"/>
      <c r="R31" s="33"/>
      <c r="S31" s="33"/>
      <c r="T31" s="36">
        <f t="shared" si="2"/>
        <v>0</v>
      </c>
      <c r="U31" s="31" t="s">
        <v>49</v>
      </c>
      <c r="V31" s="42" t="str">
        <f t="shared" si="0"/>
        <v>OK</v>
      </c>
    </row>
    <row r="32" spans="1:22" s="29" customFormat="1" ht="54.75" customHeight="1" thickBot="1" thickTop="1">
      <c r="A32" s="26" t="s">
        <v>36</v>
      </c>
      <c r="B32" s="27" t="s">
        <v>29</v>
      </c>
      <c r="C32" s="28" t="s">
        <v>173</v>
      </c>
      <c r="D32" s="30" t="s">
        <v>27</v>
      </c>
      <c r="E32" s="30"/>
      <c r="F32" s="31" t="s">
        <v>14</v>
      </c>
      <c r="G32" s="31" t="s">
        <v>75</v>
      </c>
      <c r="H32" s="40" t="s">
        <v>30</v>
      </c>
      <c r="I32" s="31" t="s">
        <v>46</v>
      </c>
      <c r="J32" s="31" t="s">
        <v>26</v>
      </c>
      <c r="K32" s="40"/>
      <c r="L32" s="41">
        <v>3000000</v>
      </c>
      <c r="M32" s="41"/>
      <c r="N32" s="34">
        <f t="shared" si="1"/>
        <v>3000000</v>
      </c>
      <c r="O32" s="35"/>
      <c r="P32" s="35"/>
      <c r="Q32" s="35"/>
      <c r="R32" s="33"/>
      <c r="S32" s="33"/>
      <c r="T32" s="36">
        <f t="shared" si="2"/>
        <v>0</v>
      </c>
      <c r="U32" s="31" t="s">
        <v>76</v>
      </c>
      <c r="V32" s="42" t="str">
        <f t="shared" si="0"/>
        <v>OK</v>
      </c>
    </row>
    <row r="33" spans="1:22" s="29" customFormat="1" ht="54.75" customHeight="1" thickBot="1" thickTop="1">
      <c r="A33" s="26" t="s">
        <v>36</v>
      </c>
      <c r="B33" s="27" t="s">
        <v>29</v>
      </c>
      <c r="C33" s="28" t="s">
        <v>173</v>
      </c>
      <c r="D33" s="30" t="s">
        <v>27</v>
      </c>
      <c r="E33" s="30"/>
      <c r="F33" s="31" t="s">
        <v>14</v>
      </c>
      <c r="G33" s="31" t="s">
        <v>184</v>
      </c>
      <c r="H33" s="40" t="s">
        <v>30</v>
      </c>
      <c r="I33" s="31" t="s">
        <v>77</v>
      </c>
      <c r="J33" s="31" t="s">
        <v>26</v>
      </c>
      <c r="K33" s="40" t="s">
        <v>19</v>
      </c>
      <c r="L33" s="41">
        <v>1197329</v>
      </c>
      <c r="M33" s="34">
        <v>80000</v>
      </c>
      <c r="N33" s="34">
        <f t="shared" si="1"/>
        <v>1277329</v>
      </c>
      <c r="O33" s="35"/>
      <c r="P33" s="35"/>
      <c r="Q33" s="35"/>
      <c r="R33" s="33"/>
      <c r="S33" s="33"/>
      <c r="T33" s="36">
        <f t="shared" si="2"/>
        <v>0</v>
      </c>
      <c r="U33" s="31" t="s">
        <v>78</v>
      </c>
      <c r="V33" s="42" t="str">
        <f t="shared" si="0"/>
        <v>OK</v>
      </c>
    </row>
    <row r="34" spans="1:22" s="29" customFormat="1" ht="54.75" customHeight="1" thickBot="1" thickTop="1">
      <c r="A34" s="26" t="s">
        <v>36</v>
      </c>
      <c r="B34" s="27" t="s">
        <v>29</v>
      </c>
      <c r="C34" s="28" t="s">
        <v>173</v>
      </c>
      <c r="D34" s="30" t="s">
        <v>27</v>
      </c>
      <c r="E34" s="30"/>
      <c r="F34" s="31" t="s">
        <v>13</v>
      </c>
      <c r="G34" s="31" t="s">
        <v>79</v>
      </c>
      <c r="H34" s="40" t="s">
        <v>30</v>
      </c>
      <c r="I34" s="31" t="s">
        <v>46</v>
      </c>
      <c r="J34" s="31" t="s">
        <v>26</v>
      </c>
      <c r="K34" s="40"/>
      <c r="L34" s="41">
        <v>9500000</v>
      </c>
      <c r="M34" s="41"/>
      <c r="N34" s="34">
        <f t="shared" si="1"/>
        <v>9500000</v>
      </c>
      <c r="O34" s="35"/>
      <c r="P34" s="35"/>
      <c r="Q34" s="35"/>
      <c r="R34" s="33"/>
      <c r="S34" s="33"/>
      <c r="T34" s="36">
        <f t="shared" si="2"/>
        <v>0</v>
      </c>
      <c r="U34" s="31" t="s">
        <v>80</v>
      </c>
      <c r="V34" s="42" t="str">
        <f t="shared" si="0"/>
        <v>OK</v>
      </c>
    </row>
    <row r="35" spans="1:22" s="29" customFormat="1" ht="54.75" customHeight="1" thickBot="1" thickTop="1">
      <c r="A35" s="26" t="s">
        <v>36</v>
      </c>
      <c r="B35" s="27" t="s">
        <v>29</v>
      </c>
      <c r="C35" s="28" t="s">
        <v>173</v>
      </c>
      <c r="D35" s="30" t="s">
        <v>27</v>
      </c>
      <c r="E35" s="30"/>
      <c r="F35" s="44" t="s">
        <v>13</v>
      </c>
      <c r="G35" s="44" t="s">
        <v>95</v>
      </c>
      <c r="H35" s="32" t="s">
        <v>92</v>
      </c>
      <c r="I35" s="44" t="s">
        <v>96</v>
      </c>
      <c r="J35" s="44" t="s">
        <v>26</v>
      </c>
      <c r="K35" s="45" t="s">
        <v>18</v>
      </c>
      <c r="L35" s="47">
        <v>1900000</v>
      </c>
      <c r="M35" s="47">
        <v>3800000</v>
      </c>
      <c r="N35" s="34">
        <f t="shared" si="1"/>
        <v>5700000</v>
      </c>
      <c r="O35" s="35"/>
      <c r="P35" s="35"/>
      <c r="Q35" s="35"/>
      <c r="R35" s="46">
        <v>700000</v>
      </c>
      <c r="S35" s="46">
        <v>2500000</v>
      </c>
      <c r="T35" s="36">
        <f t="shared" si="2"/>
        <v>3200000</v>
      </c>
      <c r="U35" s="44" t="s">
        <v>97</v>
      </c>
      <c r="V35" s="42" t="str">
        <f t="shared" si="0"/>
        <v>OK</v>
      </c>
    </row>
    <row r="36" spans="1:22" s="29" customFormat="1" ht="54.75" customHeight="1" thickBot="1" thickTop="1">
      <c r="A36" s="26" t="s">
        <v>36</v>
      </c>
      <c r="B36" s="27" t="s">
        <v>29</v>
      </c>
      <c r="C36" s="28" t="s">
        <v>173</v>
      </c>
      <c r="D36" s="30" t="s">
        <v>27</v>
      </c>
      <c r="E36" s="30"/>
      <c r="F36" s="44" t="s">
        <v>13</v>
      </c>
      <c r="G36" s="44"/>
      <c r="H36" s="45" t="s">
        <v>32</v>
      </c>
      <c r="I36" s="44" t="s">
        <v>98</v>
      </c>
      <c r="J36" s="44"/>
      <c r="K36" s="45" t="s">
        <v>22</v>
      </c>
      <c r="L36" s="47">
        <v>20000000</v>
      </c>
      <c r="M36" s="47">
        <v>33000000</v>
      </c>
      <c r="N36" s="34">
        <f t="shared" si="1"/>
        <v>53000000</v>
      </c>
      <c r="O36" s="35"/>
      <c r="P36" s="35"/>
      <c r="Q36" s="35"/>
      <c r="R36" s="46">
        <v>4280000</v>
      </c>
      <c r="S36" s="46"/>
      <c r="T36" s="36">
        <f t="shared" si="2"/>
        <v>4280000</v>
      </c>
      <c r="U36" s="44" t="s">
        <v>99</v>
      </c>
      <c r="V36" s="42" t="str">
        <f t="shared" si="0"/>
        <v>OK</v>
      </c>
    </row>
    <row r="37" spans="1:22" s="29" customFormat="1" ht="54.75" customHeight="1" thickBot="1" thickTop="1">
      <c r="A37" s="26" t="s">
        <v>36</v>
      </c>
      <c r="B37" s="27" t="s">
        <v>29</v>
      </c>
      <c r="C37" s="28" t="s">
        <v>173</v>
      </c>
      <c r="D37" s="30" t="s">
        <v>27</v>
      </c>
      <c r="E37" s="30"/>
      <c r="F37" s="44" t="s">
        <v>13</v>
      </c>
      <c r="G37" s="44" t="s">
        <v>100</v>
      </c>
      <c r="H37" s="45" t="s">
        <v>33</v>
      </c>
      <c r="I37" s="44" t="s">
        <v>101</v>
      </c>
      <c r="J37" s="44" t="s">
        <v>26</v>
      </c>
      <c r="K37" s="45" t="s">
        <v>12</v>
      </c>
      <c r="L37" s="47"/>
      <c r="M37" s="47">
        <v>6000000</v>
      </c>
      <c r="N37" s="34">
        <f t="shared" si="1"/>
        <v>6000000</v>
      </c>
      <c r="O37" s="35"/>
      <c r="P37" s="35"/>
      <c r="Q37" s="35"/>
      <c r="R37" s="46"/>
      <c r="S37" s="46"/>
      <c r="T37" s="36">
        <f t="shared" si="2"/>
        <v>0</v>
      </c>
      <c r="U37" s="44" t="s">
        <v>102</v>
      </c>
      <c r="V37" s="42" t="str">
        <f t="shared" si="0"/>
        <v>OK</v>
      </c>
    </row>
    <row r="38" spans="1:22" s="29" customFormat="1" ht="54.75" customHeight="1" thickBot="1" thickTop="1">
      <c r="A38" s="26" t="s">
        <v>36</v>
      </c>
      <c r="B38" s="27" t="s">
        <v>29</v>
      </c>
      <c r="C38" s="28" t="s">
        <v>173</v>
      </c>
      <c r="D38" s="30" t="s">
        <v>27</v>
      </c>
      <c r="E38" s="30"/>
      <c r="F38" s="44" t="s">
        <v>13</v>
      </c>
      <c r="G38" s="44" t="s">
        <v>110</v>
      </c>
      <c r="H38" s="45" t="s">
        <v>33</v>
      </c>
      <c r="I38" s="44" t="s">
        <v>101</v>
      </c>
      <c r="J38" s="44" t="s">
        <v>26</v>
      </c>
      <c r="K38" s="45" t="s">
        <v>22</v>
      </c>
      <c r="L38" s="47"/>
      <c r="M38" s="47">
        <v>1300000</v>
      </c>
      <c r="N38" s="34">
        <f t="shared" si="1"/>
        <v>1300000</v>
      </c>
      <c r="O38" s="35"/>
      <c r="P38" s="35"/>
      <c r="Q38" s="35"/>
      <c r="R38" s="46"/>
      <c r="S38" s="46"/>
      <c r="T38" s="36">
        <f t="shared" si="2"/>
        <v>0</v>
      </c>
      <c r="U38" s="44" t="s">
        <v>111</v>
      </c>
      <c r="V38" s="42" t="str">
        <f t="shared" si="0"/>
        <v>OK</v>
      </c>
    </row>
    <row r="39" spans="1:22" s="29" customFormat="1" ht="54.75" customHeight="1" thickBot="1" thickTop="1">
      <c r="A39" s="26" t="s">
        <v>36</v>
      </c>
      <c r="B39" s="27" t="s">
        <v>29</v>
      </c>
      <c r="C39" s="28" t="s">
        <v>173</v>
      </c>
      <c r="D39" s="30" t="s">
        <v>27</v>
      </c>
      <c r="E39" s="30"/>
      <c r="F39" s="44" t="s">
        <v>115</v>
      </c>
      <c r="G39" s="44"/>
      <c r="H39" s="45"/>
      <c r="I39" s="44" t="s">
        <v>116</v>
      </c>
      <c r="J39" s="44" t="s">
        <v>26</v>
      </c>
      <c r="K39" s="45" t="s">
        <v>117</v>
      </c>
      <c r="L39" s="47">
        <v>813746</v>
      </c>
      <c r="M39" s="47"/>
      <c r="N39" s="34">
        <f t="shared" si="1"/>
        <v>813746</v>
      </c>
      <c r="O39" s="35"/>
      <c r="P39" s="35"/>
      <c r="Q39" s="35"/>
      <c r="R39" s="46">
        <v>813746</v>
      </c>
      <c r="S39" s="46"/>
      <c r="T39" s="36">
        <f t="shared" si="2"/>
        <v>813746</v>
      </c>
      <c r="U39" s="44" t="s">
        <v>118</v>
      </c>
      <c r="V39" s="42" t="str">
        <f t="shared" si="0"/>
        <v>OK</v>
      </c>
    </row>
    <row r="40" spans="1:22" s="29" customFormat="1" ht="54.75" customHeight="1" thickBot="1" thickTop="1">
      <c r="A40" s="26" t="s">
        <v>36</v>
      </c>
      <c r="B40" s="27" t="s">
        <v>29</v>
      </c>
      <c r="C40" s="28" t="s">
        <v>173</v>
      </c>
      <c r="D40" s="30" t="s">
        <v>27</v>
      </c>
      <c r="E40" s="30"/>
      <c r="F40" s="44" t="s">
        <v>14</v>
      </c>
      <c r="G40" s="44" t="s">
        <v>115</v>
      </c>
      <c r="H40" s="45"/>
      <c r="I40" s="44"/>
      <c r="J40" s="44"/>
      <c r="K40" s="45"/>
      <c r="L40" s="47">
        <v>1875420</v>
      </c>
      <c r="M40" s="47"/>
      <c r="N40" s="34">
        <f t="shared" si="1"/>
        <v>1875420</v>
      </c>
      <c r="O40" s="35"/>
      <c r="P40" s="35"/>
      <c r="Q40" s="35"/>
      <c r="R40" s="46"/>
      <c r="S40" s="46"/>
      <c r="T40" s="36">
        <f t="shared" si="2"/>
        <v>0</v>
      </c>
      <c r="U40" s="44" t="s">
        <v>119</v>
      </c>
      <c r="V40" s="42" t="str">
        <f t="shared" si="0"/>
        <v>OK</v>
      </c>
    </row>
    <row r="41" spans="1:22" s="29" customFormat="1" ht="54.75" customHeight="1" thickBot="1" thickTop="1">
      <c r="A41" s="26" t="s">
        <v>36</v>
      </c>
      <c r="B41" s="27" t="s">
        <v>29</v>
      </c>
      <c r="C41" s="28" t="s">
        <v>173</v>
      </c>
      <c r="D41" s="30" t="s">
        <v>35</v>
      </c>
      <c r="E41" s="30"/>
      <c r="F41" s="31" t="s">
        <v>4</v>
      </c>
      <c r="G41" s="31" t="s">
        <v>81</v>
      </c>
      <c r="H41" s="40" t="s">
        <v>30</v>
      </c>
      <c r="I41" s="31" t="s">
        <v>82</v>
      </c>
      <c r="J41" s="31" t="s">
        <v>26</v>
      </c>
      <c r="K41" s="40" t="s">
        <v>20</v>
      </c>
      <c r="L41" s="41">
        <v>350000</v>
      </c>
      <c r="M41" s="41"/>
      <c r="N41" s="34">
        <f t="shared" si="1"/>
        <v>350000</v>
      </c>
      <c r="O41" s="35"/>
      <c r="P41" s="35"/>
      <c r="Q41" s="35"/>
      <c r="R41" s="33"/>
      <c r="S41" s="33"/>
      <c r="T41" s="36">
        <f t="shared" si="2"/>
        <v>0</v>
      </c>
      <c r="U41" s="31" t="s">
        <v>83</v>
      </c>
      <c r="V41" s="42" t="str">
        <f t="shared" si="0"/>
        <v>OK</v>
      </c>
    </row>
    <row r="42" spans="1:22" s="29" customFormat="1" ht="54.75" customHeight="1" thickBot="1" thickTop="1">
      <c r="A42" s="26" t="s">
        <v>36</v>
      </c>
      <c r="B42" s="27" t="s">
        <v>29</v>
      </c>
      <c r="C42" s="28" t="s">
        <v>173</v>
      </c>
      <c r="D42" s="30" t="s">
        <v>35</v>
      </c>
      <c r="E42" s="30"/>
      <c r="F42" s="31" t="s">
        <v>4</v>
      </c>
      <c r="G42" s="31" t="s">
        <v>185</v>
      </c>
      <c r="H42" s="40" t="s">
        <v>30</v>
      </c>
      <c r="I42" s="31" t="s">
        <v>84</v>
      </c>
      <c r="J42" s="31" t="s">
        <v>26</v>
      </c>
      <c r="K42" s="40" t="s">
        <v>21</v>
      </c>
      <c r="L42" s="41">
        <v>300000</v>
      </c>
      <c r="M42" s="41"/>
      <c r="N42" s="34">
        <f t="shared" si="1"/>
        <v>300000</v>
      </c>
      <c r="O42" s="35"/>
      <c r="P42" s="35"/>
      <c r="Q42" s="35"/>
      <c r="R42" s="33"/>
      <c r="S42" s="33"/>
      <c r="T42" s="36">
        <f t="shared" si="2"/>
        <v>0</v>
      </c>
      <c r="U42" s="31" t="s">
        <v>85</v>
      </c>
      <c r="V42" s="42" t="str">
        <f t="shared" si="0"/>
        <v>OK</v>
      </c>
    </row>
    <row r="43" spans="1:22" s="29" customFormat="1" ht="54.75" customHeight="1" thickBot="1" thickTop="1">
      <c r="A43" s="26" t="s">
        <v>36</v>
      </c>
      <c r="B43" s="27" t="s">
        <v>29</v>
      </c>
      <c r="C43" s="28" t="s">
        <v>173</v>
      </c>
      <c r="D43" s="30" t="s">
        <v>35</v>
      </c>
      <c r="E43" s="30"/>
      <c r="F43" s="31" t="s">
        <v>4</v>
      </c>
      <c r="G43" s="31" t="s">
        <v>86</v>
      </c>
      <c r="H43" s="40" t="s">
        <v>30</v>
      </c>
      <c r="I43" s="31" t="s">
        <v>46</v>
      </c>
      <c r="J43" s="31" t="s">
        <v>26</v>
      </c>
      <c r="K43" s="40" t="s">
        <v>18</v>
      </c>
      <c r="L43" s="41">
        <v>300000</v>
      </c>
      <c r="M43" s="41"/>
      <c r="N43" s="34">
        <f t="shared" si="1"/>
        <v>300000</v>
      </c>
      <c r="O43" s="35"/>
      <c r="P43" s="35"/>
      <c r="Q43" s="35"/>
      <c r="R43" s="33"/>
      <c r="S43" s="33"/>
      <c r="T43" s="36">
        <f t="shared" si="2"/>
        <v>0</v>
      </c>
      <c r="U43" s="31" t="s">
        <v>87</v>
      </c>
      <c r="V43" s="42" t="str">
        <f t="shared" si="0"/>
        <v>OK</v>
      </c>
    </row>
    <row r="44" spans="1:22" s="29" customFormat="1" ht="67.5" thickBot="1" thickTop="1">
      <c r="A44" s="26" t="s">
        <v>36</v>
      </c>
      <c r="B44" s="27" t="s">
        <v>29</v>
      </c>
      <c r="C44" s="28" t="s">
        <v>173</v>
      </c>
      <c r="D44" s="30" t="s">
        <v>35</v>
      </c>
      <c r="E44" s="30"/>
      <c r="F44" s="44" t="s">
        <v>4</v>
      </c>
      <c r="G44" s="44" t="s">
        <v>122</v>
      </c>
      <c r="H44" s="45" t="s">
        <v>32</v>
      </c>
      <c r="I44" s="44" t="s">
        <v>123</v>
      </c>
      <c r="J44" s="44" t="s">
        <v>26</v>
      </c>
      <c r="K44" s="45" t="s">
        <v>19</v>
      </c>
      <c r="L44" s="47">
        <v>300000</v>
      </c>
      <c r="M44" s="47"/>
      <c r="N44" s="34">
        <f t="shared" si="1"/>
        <v>300000</v>
      </c>
      <c r="O44" s="35"/>
      <c r="P44" s="35"/>
      <c r="Q44" s="35"/>
      <c r="R44" s="46">
        <v>80000</v>
      </c>
      <c r="S44" s="46"/>
      <c r="T44" s="36">
        <f t="shared" si="2"/>
        <v>80000</v>
      </c>
      <c r="U44" s="44" t="s">
        <v>124</v>
      </c>
      <c r="V44" s="42" t="str">
        <f t="shared" si="0"/>
        <v>OK</v>
      </c>
    </row>
    <row r="45" ht="27" customHeight="1" thickTop="1"/>
    <row r="46" spans="6:9" ht="27" customHeight="1">
      <c r="F46" s="49" t="s">
        <v>187</v>
      </c>
      <c r="G46" s="50" t="s">
        <v>188</v>
      </c>
      <c r="H46" s="4"/>
      <c r="I46" s="5"/>
    </row>
    <row r="94" spans="11:16" ht="27" customHeight="1">
      <c r="K94" s="51" t="s">
        <v>189</v>
      </c>
      <c r="L94" s="52"/>
      <c r="M94" s="6"/>
      <c r="N94" s="5"/>
      <c r="O94"/>
      <c r="P94" s="53"/>
    </row>
    <row r="95" spans="11:16" ht="27" customHeight="1">
      <c r="K95" s="54" t="s">
        <v>190</v>
      </c>
      <c r="L95" s="55"/>
      <c r="M95" s="56"/>
      <c r="N95" s="57"/>
      <c r="O95" s="58"/>
      <c r="P95" s="59"/>
    </row>
    <row r="96" spans="11:16" ht="27" customHeight="1">
      <c r="K96" s="60" t="s">
        <v>191</v>
      </c>
      <c r="L96" s="61"/>
      <c r="M96" s="62"/>
      <c r="N96" s="63"/>
      <c r="O96" s="64"/>
      <c r="P96" s="65"/>
    </row>
    <row r="97" spans="11:16" ht="27" customHeight="1">
      <c r="K97" s="60" t="s">
        <v>192</v>
      </c>
      <c r="L97" s="61"/>
      <c r="M97" s="62"/>
      <c r="N97" s="63"/>
      <c r="O97" s="64"/>
      <c r="P97" s="65"/>
    </row>
    <row r="98" spans="11:16" ht="27" customHeight="1">
      <c r="K98" s="80" t="s">
        <v>193</v>
      </c>
      <c r="L98" s="81"/>
      <c r="M98" s="62"/>
      <c r="N98" s="63"/>
      <c r="O98" s="64"/>
      <c r="P98" s="65"/>
    </row>
    <row r="99" spans="11:16" ht="27" customHeight="1">
      <c r="K99" s="82" t="s">
        <v>194</v>
      </c>
      <c r="L99" s="83"/>
      <c r="M99" s="66"/>
      <c r="N99" s="67"/>
      <c r="O99" s="68"/>
      <c r="P99" s="69"/>
    </row>
  </sheetData>
  <sheetProtection/>
  <mergeCells count="16">
    <mergeCell ref="K98:L98"/>
    <mergeCell ref="K99:L99"/>
    <mergeCell ref="A7:A8"/>
    <mergeCell ref="B7:B8"/>
    <mergeCell ref="D7:D8"/>
    <mergeCell ref="F7:F8"/>
    <mergeCell ref="G7:G8"/>
    <mergeCell ref="K7:K8"/>
    <mergeCell ref="L7:N7"/>
    <mergeCell ref="O7:Q7"/>
    <mergeCell ref="U7:U8"/>
    <mergeCell ref="F3:Q3"/>
    <mergeCell ref="M5:P5"/>
    <mergeCell ref="H7:H8"/>
    <mergeCell ref="I7:I8"/>
    <mergeCell ref="J7:J8"/>
  </mergeCells>
  <conditionalFormatting sqref="L32:M33">
    <cfRule type="iconSet" priority="1" dxfId="0">
      <iconSet iconSet="3Signs">
        <cfvo type="percent" val="0"/>
        <cfvo type="percent" val="33"/>
        <cfvo type="percent" val="67"/>
      </iconSet>
    </cfRule>
  </conditionalFormatting>
  <printOptions/>
  <pageMargins left="0.28" right="0" top="0.22" bottom="0" header="0" footer="0"/>
  <pageSetup horizontalDpi="600" verticalDpi="600" orientation="landscape" paperSize="8" scale="64" r:id="rId2"/>
  <rowBreaks count="2" manualBreakCount="2">
    <brk id="23" max="20" man="1"/>
    <brk id="40" max="20" man="1"/>
  </rowBreaks>
  <drawing r:id="rId1"/>
</worksheet>
</file>

<file path=xl/worksheets/sheet4.xml><?xml version="1.0" encoding="utf-8"?>
<worksheet xmlns="http://schemas.openxmlformats.org/spreadsheetml/2006/main" xmlns:r="http://schemas.openxmlformats.org/officeDocument/2006/relationships">
  <dimension ref="A1:V71"/>
  <sheetViews>
    <sheetView view="pageBreakPreview" zoomScale="80" zoomScaleNormal="85" zoomScaleSheetLayoutView="80" zoomScalePageLayoutView="0" workbookViewId="0" topLeftCell="A52">
      <selection activeCell="G56" sqref="G56"/>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178</v>
      </c>
    </row>
    <row r="2" ht="12" customHeight="1" thickBot="1"/>
    <row r="3" spans="6:21" ht="27" customHeight="1" thickBot="1" thickTop="1">
      <c r="F3" s="73" t="s">
        <v>182</v>
      </c>
      <c r="G3" s="74"/>
      <c r="H3" s="74"/>
      <c r="I3" s="74"/>
      <c r="J3" s="74"/>
      <c r="K3" s="74"/>
      <c r="L3" s="74"/>
      <c r="M3" s="74"/>
      <c r="N3" s="74"/>
      <c r="O3" s="74"/>
      <c r="P3" s="74"/>
      <c r="Q3" s="7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181</v>
      </c>
      <c r="G5" s="14" t="s">
        <v>177</v>
      </c>
      <c r="L5" s="16" t="s">
        <v>6</v>
      </c>
      <c r="M5" s="76" t="s">
        <v>24</v>
      </c>
      <c r="N5" s="76"/>
      <c r="O5" s="76"/>
      <c r="P5" s="77"/>
      <c r="Q5" s="19"/>
    </row>
    <row r="6" spans="7:20" ht="27" customHeight="1" thickTop="1">
      <c r="G6" s="7"/>
      <c r="H6" s="7"/>
      <c r="I6" s="7"/>
      <c r="J6" s="7"/>
      <c r="K6" s="7"/>
      <c r="L6" s="8"/>
      <c r="M6" s="8"/>
      <c r="N6" s="9"/>
      <c r="O6" s="8"/>
      <c r="P6" s="8"/>
      <c r="Q6" s="8"/>
      <c r="R6" s="8"/>
      <c r="S6" s="8"/>
      <c r="T6" s="8"/>
    </row>
    <row r="7" spans="1:21" ht="27.75" customHeight="1">
      <c r="A7" s="84" t="s">
        <v>4</v>
      </c>
      <c r="B7" s="84" t="s">
        <v>6</v>
      </c>
      <c r="C7" s="20"/>
      <c r="D7" s="85" t="s">
        <v>175</v>
      </c>
      <c r="E7" s="22"/>
      <c r="F7" s="78" t="s">
        <v>0</v>
      </c>
      <c r="G7" s="78" t="s">
        <v>7</v>
      </c>
      <c r="H7" s="78" t="s">
        <v>176</v>
      </c>
      <c r="I7" s="78" t="s">
        <v>5</v>
      </c>
      <c r="J7" s="78" t="s">
        <v>94</v>
      </c>
      <c r="K7" s="78" t="s">
        <v>8</v>
      </c>
      <c r="L7" s="70" t="s">
        <v>179</v>
      </c>
      <c r="M7" s="70"/>
      <c r="N7" s="70"/>
      <c r="O7" s="70" t="s">
        <v>180</v>
      </c>
      <c r="P7" s="70"/>
      <c r="Q7" s="70"/>
      <c r="R7" s="23"/>
      <c r="S7" s="23"/>
      <c r="T7" s="23"/>
      <c r="U7" s="71" t="s">
        <v>3</v>
      </c>
    </row>
    <row r="8" spans="1:22" s="2" customFormat="1" ht="48" thickBot="1">
      <c r="A8" s="84"/>
      <c r="B8" s="84"/>
      <c r="C8" s="21" t="s">
        <v>172</v>
      </c>
      <c r="D8" s="86"/>
      <c r="E8" s="24" t="s">
        <v>168</v>
      </c>
      <c r="F8" s="79"/>
      <c r="G8" s="79"/>
      <c r="H8" s="79"/>
      <c r="I8" s="79"/>
      <c r="J8" s="79"/>
      <c r="K8" s="79"/>
      <c r="L8" s="25" t="s">
        <v>1</v>
      </c>
      <c r="M8" s="25" t="s">
        <v>2</v>
      </c>
      <c r="N8" s="25" t="s">
        <v>167</v>
      </c>
      <c r="O8" s="25" t="s">
        <v>1</v>
      </c>
      <c r="P8" s="25" t="s">
        <v>2</v>
      </c>
      <c r="Q8" s="25" t="s">
        <v>167</v>
      </c>
      <c r="R8" s="25" t="s">
        <v>169</v>
      </c>
      <c r="S8" s="25" t="s">
        <v>170</v>
      </c>
      <c r="T8" s="25" t="s">
        <v>171</v>
      </c>
      <c r="U8" s="72"/>
      <c r="V8" s="1" t="s">
        <v>174</v>
      </c>
    </row>
    <row r="9" spans="1:22" s="29" customFormat="1" ht="51" thickBot="1" thickTop="1">
      <c r="A9" s="26" t="s">
        <v>36</v>
      </c>
      <c r="B9" s="27" t="s">
        <v>29</v>
      </c>
      <c r="C9" s="28" t="s">
        <v>173</v>
      </c>
      <c r="D9" s="30" t="s">
        <v>25</v>
      </c>
      <c r="E9" s="30"/>
      <c r="F9" s="31" t="s">
        <v>37</v>
      </c>
      <c r="G9" s="31"/>
      <c r="H9" s="31"/>
      <c r="I9" s="31" t="s">
        <v>38</v>
      </c>
      <c r="J9" s="31" t="s">
        <v>26</v>
      </c>
      <c r="K9" s="40" t="s">
        <v>11</v>
      </c>
      <c r="L9" s="33">
        <v>11000000</v>
      </c>
      <c r="M9" s="41">
        <v>2000000</v>
      </c>
      <c r="N9" s="34">
        <f>SUM(L9:M9)</f>
        <v>13000000</v>
      </c>
      <c r="O9" s="35"/>
      <c r="P9" s="35"/>
      <c r="Q9" s="35"/>
      <c r="R9" s="33">
        <v>325000</v>
      </c>
      <c r="S9" s="33">
        <v>1000000</v>
      </c>
      <c r="T9" s="36">
        <f>SUM(R9:S9)</f>
        <v>1325000</v>
      </c>
      <c r="U9" s="31" t="s">
        <v>39</v>
      </c>
      <c r="V9" s="42" t="str">
        <f aca="true" t="shared" si="0" ref="V9:V71">IF(T9&gt;N9,"Invalid","OK")</f>
        <v>OK</v>
      </c>
    </row>
    <row r="10" spans="1:22" s="29" customFormat="1" ht="67.5" thickBot="1" thickTop="1">
      <c r="A10" s="26" t="s">
        <v>36</v>
      </c>
      <c r="B10" s="27" t="s">
        <v>29</v>
      </c>
      <c r="C10" s="28" t="s">
        <v>173</v>
      </c>
      <c r="D10" s="30" t="s">
        <v>25</v>
      </c>
      <c r="E10" s="30"/>
      <c r="F10" s="31" t="s">
        <v>40</v>
      </c>
      <c r="G10" s="31" t="s">
        <v>41</v>
      </c>
      <c r="H10" s="31" t="s">
        <v>30</v>
      </c>
      <c r="I10" s="31" t="s">
        <v>42</v>
      </c>
      <c r="J10" s="31" t="s">
        <v>26</v>
      </c>
      <c r="K10" s="40" t="s">
        <v>43</v>
      </c>
      <c r="L10" s="33">
        <v>6843000</v>
      </c>
      <c r="M10" s="41">
        <v>5764000</v>
      </c>
      <c r="N10" s="34">
        <f>SUM(L10:M10)</f>
        <v>12607000</v>
      </c>
      <c r="O10" s="35"/>
      <c r="P10" s="35"/>
      <c r="Q10" s="35"/>
      <c r="R10" s="33"/>
      <c r="S10" s="33"/>
      <c r="T10" s="36">
        <f>SUM(R10:S10)</f>
        <v>0</v>
      </c>
      <c r="U10" s="31" t="s">
        <v>44</v>
      </c>
      <c r="V10" s="42" t="str">
        <f t="shared" si="0"/>
        <v>OK</v>
      </c>
    </row>
    <row r="11" spans="1:22" s="29" customFormat="1" ht="51" thickBot="1" thickTop="1">
      <c r="A11" s="26" t="s">
        <v>36</v>
      </c>
      <c r="B11" s="27" t="s">
        <v>29</v>
      </c>
      <c r="C11" s="28" t="s">
        <v>173</v>
      </c>
      <c r="D11" s="30" t="s">
        <v>25</v>
      </c>
      <c r="E11" s="30"/>
      <c r="F11" s="31" t="s">
        <v>40</v>
      </c>
      <c r="G11" s="31" t="s">
        <v>45</v>
      </c>
      <c r="H11" s="31" t="s">
        <v>30</v>
      </c>
      <c r="I11" s="31" t="s">
        <v>46</v>
      </c>
      <c r="J11" s="31" t="s">
        <v>26</v>
      </c>
      <c r="K11" s="40" t="s">
        <v>18</v>
      </c>
      <c r="L11" s="33">
        <v>2850000</v>
      </c>
      <c r="M11" s="41">
        <v>1125000</v>
      </c>
      <c r="N11" s="34">
        <f aca="true" t="shared" si="1" ref="N11:N71">SUM(L11:M11)</f>
        <v>3975000</v>
      </c>
      <c r="O11" s="35"/>
      <c r="P11" s="35"/>
      <c r="Q11" s="35"/>
      <c r="R11" s="33">
        <v>312302.92</v>
      </c>
      <c r="S11" s="33">
        <v>55000</v>
      </c>
      <c r="T11" s="36">
        <f aca="true" t="shared" si="2" ref="T11:T71">SUM(R11:S11)</f>
        <v>367302.92</v>
      </c>
      <c r="U11" s="31" t="s">
        <v>47</v>
      </c>
      <c r="V11" s="42" t="str">
        <f t="shared" si="0"/>
        <v>OK</v>
      </c>
    </row>
    <row r="12" spans="1:22" s="29" customFormat="1" ht="84" thickBot="1" thickTop="1">
      <c r="A12" s="26" t="s">
        <v>36</v>
      </c>
      <c r="B12" s="27" t="s">
        <v>29</v>
      </c>
      <c r="C12" s="28" t="s">
        <v>173</v>
      </c>
      <c r="D12" s="30" t="s">
        <v>25</v>
      </c>
      <c r="E12" s="30"/>
      <c r="F12" s="31" t="s">
        <v>40</v>
      </c>
      <c r="G12" s="31" t="s">
        <v>183</v>
      </c>
      <c r="H12" s="31" t="s">
        <v>30</v>
      </c>
      <c r="I12" s="31" t="s">
        <v>48</v>
      </c>
      <c r="J12" s="31" t="s">
        <v>26</v>
      </c>
      <c r="K12" s="40" t="s">
        <v>17</v>
      </c>
      <c r="L12" s="33">
        <v>1244999.8</v>
      </c>
      <c r="M12" s="41"/>
      <c r="N12" s="34">
        <f t="shared" si="1"/>
        <v>1244999.8</v>
      </c>
      <c r="O12" s="35"/>
      <c r="P12" s="35"/>
      <c r="Q12" s="35"/>
      <c r="R12" s="33"/>
      <c r="S12" s="33"/>
      <c r="T12" s="36">
        <f t="shared" si="2"/>
        <v>0</v>
      </c>
      <c r="U12" s="31" t="s">
        <v>49</v>
      </c>
      <c r="V12" s="42" t="str">
        <f t="shared" si="0"/>
        <v>OK</v>
      </c>
    </row>
    <row r="13" spans="1:22" s="29" customFormat="1" ht="18" thickBot="1" thickTop="1">
      <c r="A13" s="26" t="s">
        <v>36</v>
      </c>
      <c r="B13" s="27" t="s">
        <v>29</v>
      </c>
      <c r="C13" s="28" t="s">
        <v>173</v>
      </c>
      <c r="D13" s="30" t="s">
        <v>27</v>
      </c>
      <c r="E13" s="30"/>
      <c r="F13" s="31" t="s">
        <v>13</v>
      </c>
      <c r="G13" s="37"/>
      <c r="H13" s="31"/>
      <c r="I13" s="37"/>
      <c r="J13" s="37"/>
      <c r="K13" s="40" t="s">
        <v>21</v>
      </c>
      <c r="L13" s="33">
        <v>7223130</v>
      </c>
      <c r="M13" s="41"/>
      <c r="N13" s="34">
        <f t="shared" si="1"/>
        <v>7223130</v>
      </c>
      <c r="O13" s="35"/>
      <c r="P13" s="35"/>
      <c r="Q13" s="35"/>
      <c r="R13" s="38"/>
      <c r="S13" s="33"/>
      <c r="T13" s="36">
        <f t="shared" si="2"/>
        <v>0</v>
      </c>
      <c r="U13" s="31"/>
      <c r="V13" s="42" t="str">
        <f t="shared" si="0"/>
        <v>OK</v>
      </c>
    </row>
    <row r="14" spans="1:22" s="29" customFormat="1" ht="18" thickBot="1" thickTop="1">
      <c r="A14" s="26" t="s">
        <v>36</v>
      </c>
      <c r="B14" s="27" t="s">
        <v>29</v>
      </c>
      <c r="C14" s="28" t="s">
        <v>173</v>
      </c>
      <c r="D14" s="30" t="s">
        <v>27</v>
      </c>
      <c r="E14" s="30"/>
      <c r="F14" s="31" t="s">
        <v>14</v>
      </c>
      <c r="G14" s="37"/>
      <c r="H14" s="31"/>
      <c r="I14" s="37"/>
      <c r="J14" s="37"/>
      <c r="K14" s="40" t="s">
        <v>21</v>
      </c>
      <c r="L14" s="33">
        <v>1970000</v>
      </c>
      <c r="M14" s="41"/>
      <c r="N14" s="34">
        <f t="shared" si="1"/>
        <v>1970000</v>
      </c>
      <c r="O14" s="35"/>
      <c r="P14" s="35"/>
      <c r="Q14" s="35"/>
      <c r="R14" s="38"/>
      <c r="S14" s="33"/>
      <c r="T14" s="36">
        <f t="shared" si="2"/>
        <v>0</v>
      </c>
      <c r="U14" s="31"/>
      <c r="V14" s="42" t="str">
        <f t="shared" si="0"/>
        <v>OK</v>
      </c>
    </row>
    <row r="15" spans="1:22" s="29" customFormat="1" ht="34.5" thickBot="1" thickTop="1">
      <c r="A15" s="26" t="s">
        <v>36</v>
      </c>
      <c r="B15" s="27" t="s">
        <v>29</v>
      </c>
      <c r="C15" s="28" t="s">
        <v>173</v>
      </c>
      <c r="D15" s="31" t="s">
        <v>25</v>
      </c>
      <c r="E15" s="30"/>
      <c r="F15" s="31" t="s">
        <v>16</v>
      </c>
      <c r="G15" s="31" t="s">
        <v>50</v>
      </c>
      <c r="H15" s="31" t="s">
        <v>30</v>
      </c>
      <c r="I15" s="31" t="s">
        <v>51</v>
      </c>
      <c r="J15" s="31" t="s">
        <v>26</v>
      </c>
      <c r="K15" s="40" t="s">
        <v>11</v>
      </c>
      <c r="L15" s="33">
        <f>3.58*1000000</f>
        <v>3580000</v>
      </c>
      <c r="M15" s="41"/>
      <c r="N15" s="34">
        <f t="shared" si="1"/>
        <v>3580000</v>
      </c>
      <c r="O15" s="35"/>
      <c r="P15" s="35"/>
      <c r="Q15" s="35"/>
      <c r="R15" s="38"/>
      <c r="S15" s="33"/>
      <c r="T15" s="36">
        <f t="shared" si="2"/>
        <v>0</v>
      </c>
      <c r="U15" s="31" t="s">
        <v>52</v>
      </c>
      <c r="V15" s="42" t="str">
        <f t="shared" si="0"/>
        <v>OK</v>
      </c>
    </row>
    <row r="16" spans="1:22" s="29" customFormat="1" ht="34.5" thickBot="1" thickTop="1">
      <c r="A16" s="26" t="s">
        <v>36</v>
      </c>
      <c r="B16" s="27" t="s">
        <v>29</v>
      </c>
      <c r="C16" s="28" t="s">
        <v>173</v>
      </c>
      <c r="D16" s="30" t="s">
        <v>27</v>
      </c>
      <c r="E16" s="30"/>
      <c r="F16" s="31"/>
      <c r="G16" s="31" t="s">
        <v>53</v>
      </c>
      <c r="H16" s="31"/>
      <c r="I16" s="31" t="s">
        <v>54</v>
      </c>
      <c r="J16" s="31" t="s">
        <v>26</v>
      </c>
      <c r="K16" s="40" t="s">
        <v>22</v>
      </c>
      <c r="L16" s="33"/>
      <c r="M16" s="41">
        <f>2.4*1000000</f>
        <v>2400000</v>
      </c>
      <c r="N16" s="34">
        <f t="shared" si="1"/>
        <v>2400000</v>
      </c>
      <c r="O16" s="35"/>
      <c r="P16" s="35"/>
      <c r="Q16" s="35"/>
      <c r="R16" s="38"/>
      <c r="S16" s="33"/>
      <c r="T16" s="36">
        <f t="shared" si="2"/>
        <v>0</v>
      </c>
      <c r="U16" s="31" t="s">
        <v>55</v>
      </c>
      <c r="V16" s="42" t="str">
        <f t="shared" si="0"/>
        <v>OK</v>
      </c>
    </row>
    <row r="17" spans="1:22" s="29" customFormat="1" ht="34.5" thickBot="1" thickTop="1">
      <c r="A17" s="26" t="s">
        <v>36</v>
      </c>
      <c r="B17" s="27" t="s">
        <v>29</v>
      </c>
      <c r="C17" s="28" t="s">
        <v>173</v>
      </c>
      <c r="D17" s="31" t="s">
        <v>25</v>
      </c>
      <c r="E17" s="30"/>
      <c r="F17" s="31" t="s">
        <v>56</v>
      </c>
      <c r="G17" s="31"/>
      <c r="H17" s="31"/>
      <c r="I17" s="31" t="s">
        <v>54</v>
      </c>
      <c r="J17" s="31" t="s">
        <v>26</v>
      </c>
      <c r="K17" s="40" t="s">
        <v>11</v>
      </c>
      <c r="L17" s="33"/>
      <c r="M17" s="41">
        <f>9.4*1000000</f>
        <v>9400000</v>
      </c>
      <c r="N17" s="34">
        <f t="shared" si="1"/>
        <v>9400000</v>
      </c>
      <c r="O17" s="35"/>
      <c r="P17" s="35"/>
      <c r="Q17" s="35"/>
      <c r="R17" s="38"/>
      <c r="S17" s="33"/>
      <c r="T17" s="36">
        <f t="shared" si="2"/>
        <v>0</v>
      </c>
      <c r="U17" s="31" t="s">
        <v>57</v>
      </c>
      <c r="V17" s="42" t="str">
        <f t="shared" si="0"/>
        <v>OK</v>
      </c>
    </row>
    <row r="18" spans="1:22" s="29" customFormat="1" ht="18" thickBot="1" thickTop="1">
      <c r="A18" s="26" t="s">
        <v>36</v>
      </c>
      <c r="B18" s="27" t="s">
        <v>29</v>
      </c>
      <c r="C18" s="28" t="s">
        <v>173</v>
      </c>
      <c r="D18" s="30" t="s">
        <v>27</v>
      </c>
      <c r="E18" s="30"/>
      <c r="F18" s="31"/>
      <c r="G18" s="31" t="s">
        <v>58</v>
      </c>
      <c r="H18" s="31"/>
      <c r="I18" s="31" t="s">
        <v>59</v>
      </c>
      <c r="J18" s="31" t="s">
        <v>26</v>
      </c>
      <c r="K18" s="40" t="s">
        <v>18</v>
      </c>
      <c r="L18" s="33">
        <f>2*1000000</f>
        <v>2000000</v>
      </c>
      <c r="M18" s="41"/>
      <c r="N18" s="34">
        <f t="shared" si="1"/>
        <v>2000000</v>
      </c>
      <c r="O18" s="35"/>
      <c r="P18" s="35"/>
      <c r="Q18" s="35"/>
      <c r="R18" s="38"/>
      <c r="S18" s="33"/>
      <c r="T18" s="36">
        <f t="shared" si="2"/>
        <v>0</v>
      </c>
      <c r="U18" s="31" t="s">
        <v>60</v>
      </c>
      <c r="V18" s="42" t="str">
        <f t="shared" si="0"/>
        <v>OK</v>
      </c>
    </row>
    <row r="19" spans="1:22" s="29" customFormat="1" ht="18" thickBot="1" thickTop="1">
      <c r="A19" s="26" t="s">
        <v>36</v>
      </c>
      <c r="B19" s="27" t="s">
        <v>29</v>
      </c>
      <c r="C19" s="28" t="s">
        <v>173</v>
      </c>
      <c r="D19" s="31" t="s">
        <v>25</v>
      </c>
      <c r="E19" s="30"/>
      <c r="F19" s="31" t="s">
        <v>16</v>
      </c>
      <c r="G19" s="31" t="s">
        <v>61</v>
      </c>
      <c r="H19" s="31"/>
      <c r="I19" s="31" t="s">
        <v>62</v>
      </c>
      <c r="J19" s="31"/>
      <c r="K19" s="40" t="s">
        <v>63</v>
      </c>
      <c r="L19" s="33">
        <f>9.4*1000000</f>
        <v>9400000</v>
      </c>
      <c r="M19" s="41"/>
      <c r="N19" s="34">
        <f t="shared" si="1"/>
        <v>9400000</v>
      </c>
      <c r="O19" s="35"/>
      <c r="P19" s="35"/>
      <c r="Q19" s="35"/>
      <c r="R19" s="33"/>
      <c r="S19" s="33"/>
      <c r="T19" s="36">
        <f t="shared" si="2"/>
        <v>0</v>
      </c>
      <c r="U19" s="31" t="s">
        <v>64</v>
      </c>
      <c r="V19" s="42" t="str">
        <f t="shared" si="0"/>
        <v>OK</v>
      </c>
    </row>
    <row r="20" spans="1:22" s="29" customFormat="1" ht="34.5" thickBot="1" thickTop="1">
      <c r="A20" s="26" t="s">
        <v>36</v>
      </c>
      <c r="B20" s="27" t="s">
        <v>29</v>
      </c>
      <c r="C20" s="28" t="s">
        <v>173</v>
      </c>
      <c r="D20" s="30" t="s">
        <v>27</v>
      </c>
      <c r="E20" s="30"/>
      <c r="F20" s="31" t="s">
        <v>14</v>
      </c>
      <c r="G20" s="31"/>
      <c r="H20" s="31"/>
      <c r="I20" s="31" t="s">
        <v>4</v>
      </c>
      <c r="J20" s="31" t="s">
        <v>26</v>
      </c>
      <c r="K20" s="40" t="s">
        <v>21</v>
      </c>
      <c r="L20" s="33"/>
      <c r="M20" s="41">
        <f>1.23*1000000</f>
        <v>1230000</v>
      </c>
      <c r="N20" s="34">
        <f t="shared" si="1"/>
        <v>1230000</v>
      </c>
      <c r="O20" s="35"/>
      <c r="P20" s="35"/>
      <c r="Q20" s="35"/>
      <c r="R20" s="33"/>
      <c r="S20" s="33"/>
      <c r="T20" s="36">
        <f t="shared" si="2"/>
        <v>0</v>
      </c>
      <c r="U20" s="31" t="s">
        <v>65</v>
      </c>
      <c r="V20" s="42" t="str">
        <f t="shared" si="0"/>
        <v>OK</v>
      </c>
    </row>
    <row r="21" spans="1:22" s="29" customFormat="1" ht="51" thickBot="1" thickTop="1">
      <c r="A21" s="26" t="s">
        <v>36</v>
      </c>
      <c r="B21" s="27" t="s">
        <v>29</v>
      </c>
      <c r="C21" s="28" t="s">
        <v>173</v>
      </c>
      <c r="D21" s="30" t="s">
        <v>27</v>
      </c>
      <c r="E21" s="30"/>
      <c r="F21" s="31" t="s">
        <v>14</v>
      </c>
      <c r="G21" s="31" t="s">
        <v>66</v>
      </c>
      <c r="H21" s="31"/>
      <c r="I21" s="31"/>
      <c r="J21" s="31" t="s">
        <v>26</v>
      </c>
      <c r="K21" s="40" t="s">
        <v>19</v>
      </c>
      <c r="L21" s="33">
        <v>1300000</v>
      </c>
      <c r="M21" s="34"/>
      <c r="N21" s="34">
        <f t="shared" si="1"/>
        <v>1300000</v>
      </c>
      <c r="O21" s="35"/>
      <c r="P21" s="35"/>
      <c r="Q21" s="35"/>
      <c r="R21" s="33">
        <v>1200000</v>
      </c>
      <c r="S21" s="33"/>
      <c r="T21" s="36">
        <f t="shared" si="2"/>
        <v>1200000</v>
      </c>
      <c r="U21" s="31" t="s">
        <v>67</v>
      </c>
      <c r="V21" s="42" t="str">
        <f t="shared" si="0"/>
        <v>OK</v>
      </c>
    </row>
    <row r="22" spans="1:22" s="29" customFormat="1" ht="18" thickBot="1" thickTop="1">
      <c r="A22" s="26" t="s">
        <v>36</v>
      </c>
      <c r="B22" s="27" t="s">
        <v>29</v>
      </c>
      <c r="C22" s="28" t="s">
        <v>173</v>
      </c>
      <c r="D22" s="30" t="s">
        <v>27</v>
      </c>
      <c r="E22" s="30"/>
      <c r="F22" s="31" t="s">
        <v>13</v>
      </c>
      <c r="G22" s="31" t="s">
        <v>68</v>
      </c>
      <c r="H22" s="31"/>
      <c r="I22" s="31" t="s">
        <v>59</v>
      </c>
      <c r="J22" s="31" t="s">
        <v>26</v>
      </c>
      <c r="K22" s="40" t="s">
        <v>18</v>
      </c>
      <c r="L22" s="33">
        <f>9.3*1000000</f>
        <v>9300000</v>
      </c>
      <c r="M22" s="41"/>
      <c r="N22" s="34">
        <f t="shared" si="1"/>
        <v>9300000</v>
      </c>
      <c r="O22" s="35"/>
      <c r="P22" s="35"/>
      <c r="Q22" s="35"/>
      <c r="R22" s="33"/>
      <c r="S22" s="33"/>
      <c r="T22" s="36">
        <f t="shared" si="2"/>
        <v>0</v>
      </c>
      <c r="U22" s="31" t="s">
        <v>60</v>
      </c>
      <c r="V22" s="42" t="str">
        <f t="shared" si="0"/>
        <v>OK</v>
      </c>
    </row>
    <row r="23" spans="1:22" s="29" customFormat="1" ht="18" thickBot="1" thickTop="1">
      <c r="A23" s="26" t="s">
        <v>36</v>
      </c>
      <c r="B23" s="27" t="s">
        <v>29</v>
      </c>
      <c r="C23" s="28" t="s">
        <v>173</v>
      </c>
      <c r="D23" s="30" t="s">
        <v>25</v>
      </c>
      <c r="E23" s="30"/>
      <c r="F23" s="31" t="s">
        <v>69</v>
      </c>
      <c r="G23" s="31"/>
      <c r="H23" s="31"/>
      <c r="I23" s="31" t="s">
        <v>70</v>
      </c>
      <c r="J23" s="31"/>
      <c r="K23" s="40" t="s">
        <v>11</v>
      </c>
      <c r="L23" s="33">
        <v>300000</v>
      </c>
      <c r="M23" s="41"/>
      <c r="N23" s="34">
        <f t="shared" si="1"/>
        <v>300000</v>
      </c>
      <c r="O23" s="35"/>
      <c r="P23" s="35"/>
      <c r="Q23" s="35"/>
      <c r="R23" s="33"/>
      <c r="S23" s="33"/>
      <c r="T23" s="36">
        <f t="shared" si="2"/>
        <v>0</v>
      </c>
      <c r="U23" s="31" t="s">
        <v>71</v>
      </c>
      <c r="V23" s="42" t="str">
        <f t="shared" si="0"/>
        <v>OK</v>
      </c>
    </row>
    <row r="24" spans="1:22" s="29" customFormat="1" ht="34.5" thickBot="1" thickTop="1">
      <c r="A24" s="26" t="s">
        <v>36</v>
      </c>
      <c r="B24" s="27" t="s">
        <v>29</v>
      </c>
      <c r="C24" s="28" t="s">
        <v>173</v>
      </c>
      <c r="D24" s="30" t="s">
        <v>27</v>
      </c>
      <c r="E24" s="30"/>
      <c r="F24" s="31" t="s">
        <v>13</v>
      </c>
      <c r="G24" s="31"/>
      <c r="H24" s="31" t="s">
        <v>30</v>
      </c>
      <c r="I24" s="31" t="s">
        <v>72</v>
      </c>
      <c r="J24" s="31"/>
      <c r="K24" s="40" t="s">
        <v>22</v>
      </c>
      <c r="L24" s="33">
        <v>5300000</v>
      </c>
      <c r="M24" s="41"/>
      <c r="N24" s="34">
        <f t="shared" si="1"/>
        <v>5300000</v>
      </c>
      <c r="O24" s="35"/>
      <c r="P24" s="35"/>
      <c r="Q24" s="35"/>
      <c r="R24" s="33"/>
      <c r="S24" s="33"/>
      <c r="T24" s="36">
        <f t="shared" si="2"/>
        <v>0</v>
      </c>
      <c r="U24" s="31" t="s">
        <v>73</v>
      </c>
      <c r="V24" s="42" t="str">
        <f t="shared" si="0"/>
        <v>OK</v>
      </c>
    </row>
    <row r="25" spans="1:22" s="29" customFormat="1" ht="51" thickBot="1" thickTop="1">
      <c r="A25" s="26" t="s">
        <v>36</v>
      </c>
      <c r="B25" s="27" t="s">
        <v>29</v>
      </c>
      <c r="C25" s="28" t="s">
        <v>173</v>
      </c>
      <c r="D25" s="30" t="s">
        <v>27</v>
      </c>
      <c r="E25" s="30"/>
      <c r="F25" s="31" t="s">
        <v>13</v>
      </c>
      <c r="G25" s="31" t="s">
        <v>74</v>
      </c>
      <c r="H25" s="31" t="s">
        <v>30</v>
      </c>
      <c r="I25" s="31" t="s">
        <v>48</v>
      </c>
      <c r="J25" s="31" t="s">
        <v>26</v>
      </c>
      <c r="K25" s="40" t="s">
        <v>17</v>
      </c>
      <c r="L25" s="33">
        <v>1260000</v>
      </c>
      <c r="M25" s="41">
        <v>950000</v>
      </c>
      <c r="N25" s="34">
        <f t="shared" si="1"/>
        <v>2210000</v>
      </c>
      <c r="O25" s="35"/>
      <c r="P25" s="35"/>
      <c r="Q25" s="35"/>
      <c r="R25" s="33"/>
      <c r="S25" s="33"/>
      <c r="T25" s="36">
        <f t="shared" si="2"/>
        <v>0</v>
      </c>
      <c r="U25" s="31" t="s">
        <v>49</v>
      </c>
      <c r="V25" s="42" t="str">
        <f t="shared" si="0"/>
        <v>OK</v>
      </c>
    </row>
    <row r="26" spans="1:22" s="29" customFormat="1" ht="34.5" thickBot="1" thickTop="1">
      <c r="A26" s="26" t="s">
        <v>36</v>
      </c>
      <c r="B26" s="27" t="s">
        <v>29</v>
      </c>
      <c r="C26" s="28" t="s">
        <v>173</v>
      </c>
      <c r="D26" s="30" t="s">
        <v>27</v>
      </c>
      <c r="E26" s="30"/>
      <c r="F26" s="31" t="s">
        <v>14</v>
      </c>
      <c r="G26" s="31" t="s">
        <v>75</v>
      </c>
      <c r="H26" s="31" t="s">
        <v>30</v>
      </c>
      <c r="I26" s="31" t="s">
        <v>46</v>
      </c>
      <c r="J26" s="31" t="s">
        <v>26</v>
      </c>
      <c r="K26" s="40"/>
      <c r="L26" s="33">
        <v>3000000</v>
      </c>
      <c r="M26" s="41"/>
      <c r="N26" s="34">
        <f t="shared" si="1"/>
        <v>3000000</v>
      </c>
      <c r="O26" s="35"/>
      <c r="P26" s="35"/>
      <c r="Q26" s="35"/>
      <c r="R26" s="33"/>
      <c r="S26" s="33"/>
      <c r="T26" s="36">
        <f t="shared" si="2"/>
        <v>0</v>
      </c>
      <c r="U26" s="31" t="s">
        <v>76</v>
      </c>
      <c r="V26" s="42" t="str">
        <f t="shared" si="0"/>
        <v>OK</v>
      </c>
    </row>
    <row r="27" spans="1:22" s="29" customFormat="1" ht="51" thickBot="1" thickTop="1">
      <c r="A27" s="26" t="s">
        <v>36</v>
      </c>
      <c r="B27" s="27" t="s">
        <v>29</v>
      </c>
      <c r="C27" s="28" t="s">
        <v>173</v>
      </c>
      <c r="D27" s="30" t="s">
        <v>27</v>
      </c>
      <c r="E27" s="30"/>
      <c r="F27" s="31" t="s">
        <v>14</v>
      </c>
      <c r="G27" s="31" t="s">
        <v>184</v>
      </c>
      <c r="H27" s="31" t="s">
        <v>30</v>
      </c>
      <c r="I27" s="31" t="s">
        <v>77</v>
      </c>
      <c r="J27" s="31" t="s">
        <v>26</v>
      </c>
      <c r="K27" s="40" t="s">
        <v>19</v>
      </c>
      <c r="L27" s="33">
        <v>1197329</v>
      </c>
      <c r="M27" s="41">
        <v>80000</v>
      </c>
      <c r="N27" s="34">
        <f t="shared" si="1"/>
        <v>1277329</v>
      </c>
      <c r="O27" s="35"/>
      <c r="P27" s="35"/>
      <c r="Q27" s="35"/>
      <c r="R27" s="33"/>
      <c r="S27" s="33"/>
      <c r="T27" s="36">
        <f t="shared" si="2"/>
        <v>0</v>
      </c>
      <c r="U27" s="31" t="s">
        <v>78</v>
      </c>
      <c r="V27" s="42" t="str">
        <f t="shared" si="0"/>
        <v>OK</v>
      </c>
    </row>
    <row r="28" spans="1:22" s="29" customFormat="1" ht="34.5" thickBot="1" thickTop="1">
      <c r="A28" s="26" t="s">
        <v>36</v>
      </c>
      <c r="B28" s="27" t="s">
        <v>29</v>
      </c>
      <c r="C28" s="28" t="s">
        <v>173</v>
      </c>
      <c r="D28" s="30" t="s">
        <v>27</v>
      </c>
      <c r="E28" s="30"/>
      <c r="F28" s="31" t="s">
        <v>13</v>
      </c>
      <c r="G28" s="31" t="s">
        <v>79</v>
      </c>
      <c r="H28" s="31" t="s">
        <v>30</v>
      </c>
      <c r="I28" s="31" t="s">
        <v>46</v>
      </c>
      <c r="J28" s="31" t="s">
        <v>26</v>
      </c>
      <c r="K28" s="40"/>
      <c r="L28" s="33">
        <v>9500000</v>
      </c>
      <c r="M28" s="41"/>
      <c r="N28" s="34">
        <f t="shared" si="1"/>
        <v>9500000</v>
      </c>
      <c r="O28" s="35"/>
      <c r="P28" s="35"/>
      <c r="Q28" s="35"/>
      <c r="R28" s="33"/>
      <c r="S28" s="33"/>
      <c r="T28" s="36">
        <f t="shared" si="2"/>
        <v>0</v>
      </c>
      <c r="U28" s="31" t="s">
        <v>80</v>
      </c>
      <c r="V28" s="42" t="str">
        <f t="shared" si="0"/>
        <v>OK</v>
      </c>
    </row>
    <row r="29" spans="1:22" s="29" customFormat="1" ht="34.5" thickBot="1" thickTop="1">
      <c r="A29" s="26" t="s">
        <v>36</v>
      </c>
      <c r="B29" s="27" t="s">
        <v>29</v>
      </c>
      <c r="C29" s="28" t="s">
        <v>173</v>
      </c>
      <c r="D29" s="30" t="s">
        <v>27</v>
      </c>
      <c r="E29" s="30"/>
      <c r="F29" s="44" t="s">
        <v>13</v>
      </c>
      <c r="G29" s="44" t="s">
        <v>95</v>
      </c>
      <c r="H29" s="30" t="s">
        <v>92</v>
      </c>
      <c r="I29" s="44" t="s">
        <v>96</v>
      </c>
      <c r="J29" s="44" t="s">
        <v>26</v>
      </c>
      <c r="K29" s="45" t="s">
        <v>18</v>
      </c>
      <c r="L29" s="46">
        <v>1900000</v>
      </c>
      <c r="M29" s="47">
        <v>3800000</v>
      </c>
      <c r="N29" s="34">
        <f t="shared" si="1"/>
        <v>5700000</v>
      </c>
      <c r="O29" s="35"/>
      <c r="P29" s="35"/>
      <c r="Q29" s="35"/>
      <c r="R29" s="46">
        <v>700000</v>
      </c>
      <c r="S29" s="46">
        <v>2500000</v>
      </c>
      <c r="T29" s="36">
        <f t="shared" si="2"/>
        <v>3200000</v>
      </c>
      <c r="U29" s="44" t="s">
        <v>97</v>
      </c>
      <c r="V29" s="42" t="str">
        <f t="shared" si="0"/>
        <v>OK</v>
      </c>
    </row>
    <row r="30" spans="1:22" s="29" customFormat="1" ht="34.5" thickBot="1" thickTop="1">
      <c r="A30" s="26" t="s">
        <v>36</v>
      </c>
      <c r="B30" s="27" t="s">
        <v>29</v>
      </c>
      <c r="C30" s="28" t="s">
        <v>173</v>
      </c>
      <c r="D30" s="31" t="s">
        <v>25</v>
      </c>
      <c r="E30" s="30"/>
      <c r="F30" s="44" t="s">
        <v>15</v>
      </c>
      <c r="G30" s="44" t="s">
        <v>95</v>
      </c>
      <c r="H30" s="30" t="s">
        <v>92</v>
      </c>
      <c r="I30" s="44" t="s">
        <v>96</v>
      </c>
      <c r="J30" s="44" t="s">
        <v>26</v>
      </c>
      <c r="K30" s="45" t="s">
        <v>22</v>
      </c>
      <c r="L30" s="46"/>
      <c r="M30" s="47">
        <v>2700000</v>
      </c>
      <c r="N30" s="34">
        <f t="shared" si="1"/>
        <v>2700000</v>
      </c>
      <c r="O30" s="35"/>
      <c r="P30" s="35"/>
      <c r="Q30" s="35"/>
      <c r="R30" s="46">
        <v>600000</v>
      </c>
      <c r="S30" s="46">
        <v>2300000</v>
      </c>
      <c r="T30" s="36">
        <f t="shared" si="2"/>
        <v>2900000</v>
      </c>
      <c r="U30" s="44" t="s">
        <v>97</v>
      </c>
      <c r="V30" s="42" t="str">
        <f t="shared" si="0"/>
        <v>Invalid</v>
      </c>
    </row>
    <row r="31" spans="1:22" s="29" customFormat="1" ht="51" thickBot="1" thickTop="1">
      <c r="A31" s="26" t="s">
        <v>36</v>
      </c>
      <c r="B31" s="27" t="s">
        <v>29</v>
      </c>
      <c r="C31" s="28" t="s">
        <v>173</v>
      </c>
      <c r="D31" s="30" t="s">
        <v>27</v>
      </c>
      <c r="E31" s="30"/>
      <c r="F31" s="44" t="s">
        <v>13</v>
      </c>
      <c r="G31" s="44"/>
      <c r="H31" s="44" t="s">
        <v>32</v>
      </c>
      <c r="I31" s="44" t="s">
        <v>98</v>
      </c>
      <c r="J31" s="44"/>
      <c r="K31" s="45" t="s">
        <v>22</v>
      </c>
      <c r="L31" s="46">
        <v>20000000</v>
      </c>
      <c r="M31" s="47">
        <v>33000000</v>
      </c>
      <c r="N31" s="34">
        <f t="shared" si="1"/>
        <v>53000000</v>
      </c>
      <c r="O31" s="35"/>
      <c r="P31" s="35"/>
      <c r="Q31" s="35"/>
      <c r="R31" s="46">
        <v>4280000</v>
      </c>
      <c r="S31" s="46"/>
      <c r="T31" s="36">
        <f t="shared" si="2"/>
        <v>4280000</v>
      </c>
      <c r="U31" s="44" t="s">
        <v>99</v>
      </c>
      <c r="V31" s="42" t="str">
        <f t="shared" si="0"/>
        <v>OK</v>
      </c>
    </row>
    <row r="32" spans="1:22" s="29" customFormat="1" ht="51" thickBot="1" thickTop="1">
      <c r="A32" s="26" t="s">
        <v>36</v>
      </c>
      <c r="B32" s="27" t="s">
        <v>29</v>
      </c>
      <c r="C32" s="28" t="s">
        <v>173</v>
      </c>
      <c r="D32" s="30" t="s">
        <v>27</v>
      </c>
      <c r="E32" s="30"/>
      <c r="F32" s="44" t="s">
        <v>13</v>
      </c>
      <c r="G32" s="44" t="s">
        <v>100</v>
      </c>
      <c r="H32" s="44" t="s">
        <v>33</v>
      </c>
      <c r="I32" s="44" t="s">
        <v>101</v>
      </c>
      <c r="J32" s="44" t="s">
        <v>26</v>
      </c>
      <c r="K32" s="45" t="s">
        <v>12</v>
      </c>
      <c r="L32" s="46"/>
      <c r="M32" s="47">
        <v>6000000</v>
      </c>
      <c r="N32" s="34">
        <f t="shared" si="1"/>
        <v>6000000</v>
      </c>
      <c r="O32" s="35"/>
      <c r="P32" s="35"/>
      <c r="Q32" s="35"/>
      <c r="R32" s="46"/>
      <c r="S32" s="46"/>
      <c r="T32" s="36">
        <f t="shared" si="2"/>
        <v>0</v>
      </c>
      <c r="U32" s="44" t="s">
        <v>102</v>
      </c>
      <c r="V32" s="42" t="str">
        <f t="shared" si="0"/>
        <v>OK</v>
      </c>
    </row>
    <row r="33" spans="1:22" s="29" customFormat="1" ht="34.5" thickBot="1" thickTop="1">
      <c r="A33" s="26" t="s">
        <v>36</v>
      </c>
      <c r="B33" s="27" t="s">
        <v>29</v>
      </c>
      <c r="C33" s="28" t="s">
        <v>173</v>
      </c>
      <c r="D33" s="31" t="s">
        <v>25</v>
      </c>
      <c r="E33" s="30"/>
      <c r="F33" s="44" t="s">
        <v>103</v>
      </c>
      <c r="G33" s="44" t="s">
        <v>104</v>
      </c>
      <c r="H33" s="44" t="s">
        <v>33</v>
      </c>
      <c r="I33" s="44" t="s">
        <v>101</v>
      </c>
      <c r="J33" s="44" t="s">
        <v>26</v>
      </c>
      <c r="K33" s="45" t="s">
        <v>11</v>
      </c>
      <c r="L33" s="46"/>
      <c r="M33" s="47">
        <v>7000000</v>
      </c>
      <c r="N33" s="34">
        <f t="shared" si="1"/>
        <v>7000000</v>
      </c>
      <c r="O33" s="35"/>
      <c r="P33" s="35"/>
      <c r="Q33" s="35"/>
      <c r="R33" s="46"/>
      <c r="S33" s="46"/>
      <c r="T33" s="36">
        <f t="shared" si="2"/>
        <v>0</v>
      </c>
      <c r="U33" s="44" t="s">
        <v>105</v>
      </c>
      <c r="V33" s="42" t="str">
        <f t="shared" si="0"/>
        <v>OK</v>
      </c>
    </row>
    <row r="34" spans="1:22" s="29" customFormat="1" ht="51" thickBot="1" thickTop="1">
      <c r="A34" s="26" t="s">
        <v>36</v>
      </c>
      <c r="B34" s="27" t="s">
        <v>29</v>
      </c>
      <c r="C34" s="28" t="s">
        <v>173</v>
      </c>
      <c r="D34" s="31" t="s">
        <v>25</v>
      </c>
      <c r="E34" s="30"/>
      <c r="F34" s="44" t="s">
        <v>103</v>
      </c>
      <c r="G34" s="44" t="s">
        <v>106</v>
      </c>
      <c r="H34" s="44" t="s">
        <v>33</v>
      </c>
      <c r="I34" s="44" t="s">
        <v>101</v>
      </c>
      <c r="J34" s="44" t="s">
        <v>26</v>
      </c>
      <c r="K34" s="45" t="s">
        <v>18</v>
      </c>
      <c r="L34" s="46"/>
      <c r="M34" s="47">
        <v>3480000</v>
      </c>
      <c r="N34" s="34">
        <f t="shared" si="1"/>
        <v>3480000</v>
      </c>
      <c r="O34" s="35"/>
      <c r="P34" s="35"/>
      <c r="Q34" s="35"/>
      <c r="R34" s="46"/>
      <c r="S34" s="46"/>
      <c r="T34" s="36">
        <f t="shared" si="2"/>
        <v>0</v>
      </c>
      <c r="U34" s="44" t="s">
        <v>107</v>
      </c>
      <c r="V34" s="42" t="str">
        <f t="shared" si="0"/>
        <v>OK</v>
      </c>
    </row>
    <row r="35" spans="1:22" s="29" customFormat="1" ht="51" thickBot="1" thickTop="1">
      <c r="A35" s="26" t="s">
        <v>36</v>
      </c>
      <c r="B35" s="27" t="s">
        <v>29</v>
      </c>
      <c r="C35" s="28" t="s">
        <v>173</v>
      </c>
      <c r="D35" s="31" t="s">
        <v>25</v>
      </c>
      <c r="E35" s="30"/>
      <c r="F35" s="44" t="s">
        <v>108</v>
      </c>
      <c r="G35" s="44" t="s">
        <v>109</v>
      </c>
      <c r="H35" s="44" t="s">
        <v>33</v>
      </c>
      <c r="I35" s="44" t="s">
        <v>101</v>
      </c>
      <c r="J35" s="44" t="s">
        <v>26</v>
      </c>
      <c r="K35" s="45" t="s">
        <v>17</v>
      </c>
      <c r="L35" s="46"/>
      <c r="M35" s="47">
        <v>4810000</v>
      </c>
      <c r="N35" s="34">
        <f t="shared" si="1"/>
        <v>4810000</v>
      </c>
      <c r="O35" s="35"/>
      <c r="P35" s="35"/>
      <c r="Q35" s="35"/>
      <c r="R35" s="46"/>
      <c r="S35" s="46"/>
      <c r="T35" s="36">
        <f t="shared" si="2"/>
        <v>0</v>
      </c>
      <c r="U35" s="44" t="s">
        <v>107</v>
      </c>
      <c r="V35" s="42" t="str">
        <f t="shared" si="0"/>
        <v>OK</v>
      </c>
    </row>
    <row r="36" spans="1:22" s="29" customFormat="1" ht="34.5" thickBot="1" thickTop="1">
      <c r="A36" s="26" t="s">
        <v>36</v>
      </c>
      <c r="B36" s="27" t="s">
        <v>29</v>
      </c>
      <c r="C36" s="28" t="s">
        <v>173</v>
      </c>
      <c r="D36" s="30" t="s">
        <v>27</v>
      </c>
      <c r="E36" s="30"/>
      <c r="F36" s="44" t="s">
        <v>13</v>
      </c>
      <c r="G36" s="44" t="s">
        <v>110</v>
      </c>
      <c r="H36" s="44" t="s">
        <v>33</v>
      </c>
      <c r="I36" s="44" t="s">
        <v>101</v>
      </c>
      <c r="J36" s="44" t="s">
        <v>26</v>
      </c>
      <c r="K36" s="45" t="s">
        <v>22</v>
      </c>
      <c r="L36" s="46"/>
      <c r="M36" s="47">
        <v>1300000</v>
      </c>
      <c r="N36" s="34">
        <f t="shared" si="1"/>
        <v>1300000</v>
      </c>
      <c r="O36" s="35"/>
      <c r="P36" s="35"/>
      <c r="Q36" s="35"/>
      <c r="R36" s="46"/>
      <c r="S36" s="46"/>
      <c r="T36" s="36">
        <f t="shared" si="2"/>
        <v>0</v>
      </c>
      <c r="U36" s="44" t="s">
        <v>111</v>
      </c>
      <c r="V36" s="42" t="str">
        <f t="shared" si="0"/>
        <v>OK</v>
      </c>
    </row>
    <row r="37" spans="1:22" s="29" customFormat="1" ht="34.5" thickBot="1" thickTop="1">
      <c r="A37" s="26" t="s">
        <v>36</v>
      </c>
      <c r="B37" s="27" t="s">
        <v>29</v>
      </c>
      <c r="C37" s="28" t="s">
        <v>173</v>
      </c>
      <c r="D37" s="31" t="s">
        <v>25</v>
      </c>
      <c r="E37" s="30"/>
      <c r="F37" s="44" t="s">
        <v>112</v>
      </c>
      <c r="G37" s="44" t="s">
        <v>113</v>
      </c>
      <c r="H37" s="44" t="s">
        <v>33</v>
      </c>
      <c r="I37" s="44" t="s">
        <v>101</v>
      </c>
      <c r="J37" s="44" t="s">
        <v>26</v>
      </c>
      <c r="K37" s="45" t="s">
        <v>10</v>
      </c>
      <c r="L37" s="46"/>
      <c r="M37" s="47">
        <v>1375000</v>
      </c>
      <c r="N37" s="34">
        <f t="shared" si="1"/>
        <v>1375000</v>
      </c>
      <c r="O37" s="35"/>
      <c r="P37" s="35"/>
      <c r="Q37" s="35"/>
      <c r="R37" s="46"/>
      <c r="S37" s="46"/>
      <c r="T37" s="36">
        <f t="shared" si="2"/>
        <v>0</v>
      </c>
      <c r="U37" s="44" t="s">
        <v>114</v>
      </c>
      <c r="V37" s="42" t="str">
        <f t="shared" si="0"/>
        <v>OK</v>
      </c>
    </row>
    <row r="38" spans="1:22" s="29" customFormat="1" ht="51" thickBot="1" thickTop="1">
      <c r="A38" s="26" t="s">
        <v>36</v>
      </c>
      <c r="B38" s="27" t="s">
        <v>29</v>
      </c>
      <c r="C38" s="28" t="s">
        <v>173</v>
      </c>
      <c r="D38" s="30" t="s">
        <v>27</v>
      </c>
      <c r="E38" s="30"/>
      <c r="F38" s="44" t="s">
        <v>115</v>
      </c>
      <c r="G38" s="44"/>
      <c r="H38" s="44"/>
      <c r="I38" s="44" t="s">
        <v>116</v>
      </c>
      <c r="J38" s="44" t="s">
        <v>26</v>
      </c>
      <c r="K38" s="45" t="s">
        <v>117</v>
      </c>
      <c r="L38" s="46">
        <v>813746</v>
      </c>
      <c r="M38" s="47"/>
      <c r="N38" s="34">
        <f t="shared" si="1"/>
        <v>813746</v>
      </c>
      <c r="O38" s="35"/>
      <c r="P38" s="35"/>
      <c r="Q38" s="35"/>
      <c r="R38" s="46">
        <v>813746</v>
      </c>
      <c r="S38" s="46"/>
      <c r="T38" s="36">
        <f t="shared" si="2"/>
        <v>813746</v>
      </c>
      <c r="U38" s="44" t="s">
        <v>118</v>
      </c>
      <c r="V38" s="42" t="str">
        <f t="shared" si="0"/>
        <v>OK</v>
      </c>
    </row>
    <row r="39" spans="1:22" s="29" customFormat="1" ht="18" thickBot="1" thickTop="1">
      <c r="A39" s="26" t="s">
        <v>36</v>
      </c>
      <c r="B39" s="27" t="s">
        <v>29</v>
      </c>
      <c r="C39" s="28" t="s">
        <v>173</v>
      </c>
      <c r="D39" s="30" t="s">
        <v>27</v>
      </c>
      <c r="E39" s="30"/>
      <c r="F39" s="44" t="s">
        <v>14</v>
      </c>
      <c r="G39" s="44" t="s">
        <v>115</v>
      </c>
      <c r="H39" s="44"/>
      <c r="I39" s="44"/>
      <c r="J39" s="44"/>
      <c r="K39" s="45"/>
      <c r="L39" s="46">
        <v>1875420</v>
      </c>
      <c r="M39" s="47"/>
      <c r="N39" s="34">
        <f t="shared" si="1"/>
        <v>1875420</v>
      </c>
      <c r="O39" s="35"/>
      <c r="P39" s="35"/>
      <c r="Q39" s="35"/>
      <c r="R39" s="46"/>
      <c r="S39" s="46"/>
      <c r="T39" s="36">
        <f t="shared" si="2"/>
        <v>0</v>
      </c>
      <c r="U39" s="44" t="s">
        <v>119</v>
      </c>
      <c r="V39" s="42" t="str">
        <f t="shared" si="0"/>
        <v>OK</v>
      </c>
    </row>
    <row r="40" spans="1:22" s="29" customFormat="1" ht="34.5" thickBot="1" thickTop="1">
      <c r="A40" s="26" t="s">
        <v>36</v>
      </c>
      <c r="B40" s="27" t="s">
        <v>29</v>
      </c>
      <c r="C40" s="28" t="s">
        <v>173</v>
      </c>
      <c r="D40" s="31" t="s">
        <v>25</v>
      </c>
      <c r="E40" s="30"/>
      <c r="F40" s="44" t="s">
        <v>16</v>
      </c>
      <c r="G40" s="44" t="s">
        <v>120</v>
      </c>
      <c r="H40" s="44"/>
      <c r="I40" s="44"/>
      <c r="J40" s="44"/>
      <c r="K40" s="45"/>
      <c r="L40" s="46">
        <v>9445000</v>
      </c>
      <c r="M40" s="47"/>
      <c r="N40" s="34">
        <f t="shared" si="1"/>
        <v>9445000</v>
      </c>
      <c r="O40" s="35"/>
      <c r="P40" s="35"/>
      <c r="Q40" s="35"/>
      <c r="R40" s="46"/>
      <c r="S40" s="46"/>
      <c r="T40" s="36">
        <f t="shared" si="2"/>
        <v>0</v>
      </c>
      <c r="U40" s="44" t="s">
        <v>121</v>
      </c>
      <c r="V40" s="42" t="str">
        <f t="shared" si="0"/>
        <v>OK</v>
      </c>
    </row>
    <row r="41" spans="1:22" s="29" customFormat="1" ht="34.5" thickBot="1" thickTop="1">
      <c r="A41" s="26" t="s">
        <v>36</v>
      </c>
      <c r="B41" s="27" t="s">
        <v>29</v>
      </c>
      <c r="C41" s="28" t="s">
        <v>173</v>
      </c>
      <c r="D41" s="30" t="s">
        <v>35</v>
      </c>
      <c r="E41" s="30"/>
      <c r="F41" s="31" t="s">
        <v>4</v>
      </c>
      <c r="G41" s="31" t="s">
        <v>81</v>
      </c>
      <c r="H41" s="31" t="s">
        <v>30</v>
      </c>
      <c r="I41" s="31" t="s">
        <v>82</v>
      </c>
      <c r="J41" s="31" t="s">
        <v>26</v>
      </c>
      <c r="K41" s="40" t="s">
        <v>20</v>
      </c>
      <c r="L41" s="33">
        <v>350000</v>
      </c>
      <c r="M41" s="41"/>
      <c r="N41" s="34">
        <f t="shared" si="1"/>
        <v>350000</v>
      </c>
      <c r="O41" s="35"/>
      <c r="P41" s="35"/>
      <c r="Q41" s="35"/>
      <c r="R41" s="33"/>
      <c r="S41" s="33"/>
      <c r="T41" s="36">
        <f t="shared" si="2"/>
        <v>0</v>
      </c>
      <c r="U41" s="31" t="s">
        <v>83</v>
      </c>
      <c r="V41" s="42" t="str">
        <f t="shared" si="0"/>
        <v>OK</v>
      </c>
    </row>
    <row r="42" spans="1:22" s="29" customFormat="1" ht="34.5" thickBot="1" thickTop="1">
      <c r="A42" s="26" t="s">
        <v>36</v>
      </c>
      <c r="B42" s="27" t="s">
        <v>29</v>
      </c>
      <c r="C42" s="28" t="s">
        <v>173</v>
      </c>
      <c r="D42" s="30" t="s">
        <v>35</v>
      </c>
      <c r="E42" s="30"/>
      <c r="F42" s="31" t="s">
        <v>4</v>
      </c>
      <c r="G42" s="31" t="s">
        <v>185</v>
      </c>
      <c r="H42" s="31" t="s">
        <v>30</v>
      </c>
      <c r="I42" s="31" t="s">
        <v>84</v>
      </c>
      <c r="J42" s="31" t="s">
        <v>26</v>
      </c>
      <c r="K42" s="40" t="s">
        <v>21</v>
      </c>
      <c r="L42" s="33">
        <v>300000</v>
      </c>
      <c r="M42" s="41"/>
      <c r="N42" s="34">
        <f t="shared" si="1"/>
        <v>300000</v>
      </c>
      <c r="O42" s="35"/>
      <c r="P42" s="35"/>
      <c r="Q42" s="35"/>
      <c r="R42" s="33"/>
      <c r="S42" s="33"/>
      <c r="T42" s="36">
        <f t="shared" si="2"/>
        <v>0</v>
      </c>
      <c r="U42" s="31" t="s">
        <v>85</v>
      </c>
      <c r="V42" s="42" t="str">
        <f t="shared" si="0"/>
        <v>OK</v>
      </c>
    </row>
    <row r="43" spans="1:22" s="29" customFormat="1" ht="18" thickBot="1" thickTop="1">
      <c r="A43" s="26" t="s">
        <v>36</v>
      </c>
      <c r="B43" s="27" t="s">
        <v>29</v>
      </c>
      <c r="C43" s="28" t="s">
        <v>173</v>
      </c>
      <c r="D43" s="30" t="s">
        <v>35</v>
      </c>
      <c r="E43" s="30"/>
      <c r="F43" s="31" t="s">
        <v>4</v>
      </c>
      <c r="G43" s="31" t="s">
        <v>86</v>
      </c>
      <c r="H43" s="31" t="s">
        <v>30</v>
      </c>
      <c r="I43" s="31" t="s">
        <v>46</v>
      </c>
      <c r="J43" s="31" t="s">
        <v>26</v>
      </c>
      <c r="K43" s="40" t="s">
        <v>18</v>
      </c>
      <c r="L43" s="33">
        <v>300000</v>
      </c>
      <c r="M43" s="41"/>
      <c r="N43" s="34">
        <f t="shared" si="1"/>
        <v>300000</v>
      </c>
      <c r="O43" s="35"/>
      <c r="P43" s="35"/>
      <c r="Q43" s="35"/>
      <c r="R43" s="33"/>
      <c r="S43" s="33"/>
      <c r="T43" s="36">
        <f t="shared" si="2"/>
        <v>0</v>
      </c>
      <c r="U43" s="31" t="s">
        <v>87</v>
      </c>
      <c r="V43" s="42" t="str">
        <f t="shared" si="0"/>
        <v>OK</v>
      </c>
    </row>
    <row r="44" spans="1:22" s="29" customFormat="1" ht="67.5" thickBot="1" thickTop="1">
      <c r="A44" s="26" t="s">
        <v>36</v>
      </c>
      <c r="B44" s="27" t="s">
        <v>29</v>
      </c>
      <c r="C44" s="28" t="s">
        <v>173</v>
      </c>
      <c r="D44" s="30" t="s">
        <v>35</v>
      </c>
      <c r="E44" s="30"/>
      <c r="F44" s="44" t="s">
        <v>4</v>
      </c>
      <c r="G44" s="44" t="s">
        <v>122</v>
      </c>
      <c r="H44" s="44" t="s">
        <v>32</v>
      </c>
      <c r="I44" s="44" t="s">
        <v>123</v>
      </c>
      <c r="J44" s="44" t="s">
        <v>26</v>
      </c>
      <c r="K44" s="45" t="s">
        <v>19</v>
      </c>
      <c r="L44" s="46">
        <v>300000</v>
      </c>
      <c r="M44" s="47"/>
      <c r="N44" s="34">
        <f t="shared" si="1"/>
        <v>300000</v>
      </c>
      <c r="O44" s="35"/>
      <c r="P44" s="35"/>
      <c r="Q44" s="35"/>
      <c r="R44" s="46">
        <v>80000</v>
      </c>
      <c r="S44" s="46"/>
      <c r="T44" s="36">
        <f t="shared" si="2"/>
        <v>80000</v>
      </c>
      <c r="U44" s="44" t="s">
        <v>124</v>
      </c>
      <c r="V44" s="42" t="str">
        <f t="shared" si="0"/>
        <v>OK</v>
      </c>
    </row>
    <row r="45" spans="1:22" s="29" customFormat="1" ht="20.25" thickBot="1" thickTop="1">
      <c r="A45" s="26" t="s">
        <v>36</v>
      </c>
      <c r="B45" s="27" t="s">
        <v>88</v>
      </c>
      <c r="C45" s="28" t="s">
        <v>173</v>
      </c>
      <c r="D45" s="30" t="s">
        <v>27</v>
      </c>
      <c r="E45" s="30"/>
      <c r="F45" s="30" t="s">
        <v>89</v>
      </c>
      <c r="G45" s="31" t="s">
        <v>90</v>
      </c>
      <c r="H45" s="30"/>
      <c r="I45" s="30" t="s">
        <v>91</v>
      </c>
      <c r="J45" s="30" t="s">
        <v>26</v>
      </c>
      <c r="K45" s="32" t="s">
        <v>186</v>
      </c>
      <c r="L45" s="39">
        <v>897000</v>
      </c>
      <c r="M45" s="34"/>
      <c r="N45" s="34">
        <f t="shared" si="1"/>
        <v>897000</v>
      </c>
      <c r="O45" s="35"/>
      <c r="P45" s="35"/>
      <c r="Q45" s="35"/>
      <c r="R45" s="39"/>
      <c r="S45" s="39"/>
      <c r="T45" s="36">
        <f t="shared" si="2"/>
        <v>0</v>
      </c>
      <c r="U45" s="30"/>
      <c r="V45" s="42" t="str">
        <f t="shared" si="0"/>
        <v>OK</v>
      </c>
    </row>
    <row r="46" spans="1:22" s="29" customFormat="1" ht="18" thickBot="1" thickTop="1">
      <c r="A46" s="26" t="s">
        <v>36</v>
      </c>
      <c r="B46" s="26" t="s">
        <v>31</v>
      </c>
      <c r="C46" s="28" t="s">
        <v>173</v>
      </c>
      <c r="D46" s="31" t="s">
        <v>25</v>
      </c>
      <c r="E46" s="48"/>
      <c r="F46" s="44" t="s">
        <v>16</v>
      </c>
      <c r="G46" s="44" t="s">
        <v>125</v>
      </c>
      <c r="H46" s="44"/>
      <c r="I46" s="44"/>
      <c r="J46" s="44"/>
      <c r="K46" s="45">
        <v>2013</v>
      </c>
      <c r="L46" s="46">
        <v>1406000</v>
      </c>
      <c r="M46" s="47"/>
      <c r="N46" s="34">
        <f t="shared" si="1"/>
        <v>1406000</v>
      </c>
      <c r="O46" s="35"/>
      <c r="P46" s="35"/>
      <c r="Q46" s="35"/>
      <c r="R46" s="46"/>
      <c r="S46" s="46"/>
      <c r="T46" s="36">
        <f t="shared" si="2"/>
        <v>0</v>
      </c>
      <c r="U46" s="44" t="s">
        <v>126</v>
      </c>
      <c r="V46" s="42" t="str">
        <f t="shared" si="0"/>
        <v>OK</v>
      </c>
    </row>
    <row r="47" spans="1:22" s="29" customFormat="1" ht="18" thickBot="1" thickTop="1">
      <c r="A47" s="26" t="s">
        <v>36</v>
      </c>
      <c r="B47" s="26" t="s">
        <v>31</v>
      </c>
      <c r="C47" s="28" t="s">
        <v>173</v>
      </c>
      <c r="D47" s="48" t="s">
        <v>25</v>
      </c>
      <c r="E47" s="48"/>
      <c r="F47" s="44" t="s">
        <v>127</v>
      </c>
      <c r="G47" s="44" t="s">
        <v>128</v>
      </c>
      <c r="H47" s="44"/>
      <c r="I47" s="44"/>
      <c r="J47" s="44"/>
      <c r="K47" s="45" t="s">
        <v>11</v>
      </c>
      <c r="L47" s="46">
        <v>200000</v>
      </c>
      <c r="M47" s="47"/>
      <c r="N47" s="34">
        <f t="shared" si="1"/>
        <v>200000</v>
      </c>
      <c r="O47" s="35"/>
      <c r="P47" s="35"/>
      <c r="Q47" s="35"/>
      <c r="R47" s="46"/>
      <c r="S47" s="46"/>
      <c r="T47" s="36">
        <f t="shared" si="2"/>
        <v>0</v>
      </c>
      <c r="U47" s="44" t="s">
        <v>129</v>
      </c>
      <c r="V47" s="42" t="str">
        <f t="shared" si="0"/>
        <v>OK</v>
      </c>
    </row>
    <row r="48" spans="1:22" s="29" customFormat="1" ht="18" thickBot="1" thickTop="1">
      <c r="A48" s="26" t="s">
        <v>36</v>
      </c>
      <c r="B48" s="26" t="s">
        <v>31</v>
      </c>
      <c r="C48" s="28" t="s">
        <v>173</v>
      </c>
      <c r="D48" s="48" t="s">
        <v>25</v>
      </c>
      <c r="E48" s="48"/>
      <c r="F48" s="44" t="s">
        <v>127</v>
      </c>
      <c r="G48" s="44" t="s">
        <v>130</v>
      </c>
      <c r="H48" s="44"/>
      <c r="I48" s="44"/>
      <c r="J48" s="44"/>
      <c r="K48" s="45" t="s">
        <v>9</v>
      </c>
      <c r="L48" s="46">
        <v>297500</v>
      </c>
      <c r="M48" s="47"/>
      <c r="N48" s="34">
        <f t="shared" si="1"/>
        <v>297500</v>
      </c>
      <c r="O48" s="35"/>
      <c r="P48" s="35"/>
      <c r="Q48" s="35"/>
      <c r="R48" s="46">
        <v>88040</v>
      </c>
      <c r="S48" s="46"/>
      <c r="T48" s="36">
        <f t="shared" si="2"/>
        <v>88040</v>
      </c>
      <c r="U48" s="44" t="s">
        <v>129</v>
      </c>
      <c r="V48" s="42" t="str">
        <f t="shared" si="0"/>
        <v>OK</v>
      </c>
    </row>
    <row r="49" spans="1:22" s="29" customFormat="1" ht="18" thickBot="1" thickTop="1">
      <c r="A49" s="26" t="s">
        <v>36</v>
      </c>
      <c r="B49" s="26" t="s">
        <v>31</v>
      </c>
      <c r="C49" s="28" t="s">
        <v>173</v>
      </c>
      <c r="D49" s="48" t="s">
        <v>25</v>
      </c>
      <c r="E49" s="48"/>
      <c r="F49" s="44" t="s">
        <v>127</v>
      </c>
      <c r="G49" s="44" t="s">
        <v>131</v>
      </c>
      <c r="H49" s="44"/>
      <c r="I49" s="44"/>
      <c r="J49" s="44"/>
      <c r="K49" s="45" t="s">
        <v>11</v>
      </c>
      <c r="L49" s="46">
        <v>224600</v>
      </c>
      <c r="M49" s="47"/>
      <c r="N49" s="34">
        <f t="shared" si="1"/>
        <v>224600</v>
      </c>
      <c r="O49" s="35"/>
      <c r="P49" s="35"/>
      <c r="Q49" s="35"/>
      <c r="R49" s="46">
        <v>147205</v>
      </c>
      <c r="S49" s="46"/>
      <c r="T49" s="36">
        <f t="shared" si="2"/>
        <v>147205</v>
      </c>
      <c r="U49" s="44" t="s">
        <v>132</v>
      </c>
      <c r="V49" s="42" t="str">
        <f t="shared" si="0"/>
        <v>OK</v>
      </c>
    </row>
    <row r="50" spans="1:22" s="29" customFormat="1" ht="18" thickBot="1" thickTop="1">
      <c r="A50" s="26" t="s">
        <v>36</v>
      </c>
      <c r="B50" s="26" t="s">
        <v>31</v>
      </c>
      <c r="C50" s="28" t="s">
        <v>173</v>
      </c>
      <c r="D50" s="31" t="s">
        <v>25</v>
      </c>
      <c r="E50" s="48"/>
      <c r="F50" s="44" t="s">
        <v>16</v>
      </c>
      <c r="G50" s="44" t="s">
        <v>133</v>
      </c>
      <c r="H50" s="44"/>
      <c r="I50" s="44"/>
      <c r="J50" s="44"/>
      <c r="K50" s="45" t="s">
        <v>12</v>
      </c>
      <c r="L50" s="46">
        <v>489423</v>
      </c>
      <c r="M50" s="47"/>
      <c r="N50" s="34">
        <f t="shared" si="1"/>
        <v>489423</v>
      </c>
      <c r="O50" s="35"/>
      <c r="P50" s="35"/>
      <c r="Q50" s="35"/>
      <c r="R50" s="46">
        <v>25446.4</v>
      </c>
      <c r="S50" s="46"/>
      <c r="T50" s="36">
        <f t="shared" si="2"/>
        <v>25446.4</v>
      </c>
      <c r="U50" s="44" t="s">
        <v>134</v>
      </c>
      <c r="V50" s="42" t="str">
        <f t="shared" si="0"/>
        <v>OK</v>
      </c>
    </row>
    <row r="51" spans="1:22" s="29" customFormat="1" ht="18" thickBot="1" thickTop="1">
      <c r="A51" s="26" t="s">
        <v>36</v>
      </c>
      <c r="B51" s="26" t="s">
        <v>31</v>
      </c>
      <c r="C51" s="28" t="s">
        <v>173</v>
      </c>
      <c r="D51" s="48" t="s">
        <v>25</v>
      </c>
      <c r="E51" s="48"/>
      <c r="F51" s="44" t="s">
        <v>127</v>
      </c>
      <c r="G51" s="44" t="s">
        <v>135</v>
      </c>
      <c r="H51" s="44"/>
      <c r="I51" s="44"/>
      <c r="J51" s="44"/>
      <c r="K51" s="45" t="s">
        <v>9</v>
      </c>
      <c r="L51" s="46">
        <v>300000</v>
      </c>
      <c r="M51" s="47"/>
      <c r="N51" s="34">
        <f t="shared" si="1"/>
        <v>300000</v>
      </c>
      <c r="O51" s="35"/>
      <c r="P51" s="35"/>
      <c r="Q51" s="35"/>
      <c r="R51" s="46"/>
      <c r="S51" s="46"/>
      <c r="T51" s="36">
        <f t="shared" si="2"/>
        <v>0</v>
      </c>
      <c r="U51" s="44" t="s">
        <v>136</v>
      </c>
      <c r="V51" s="42" t="str">
        <f t="shared" si="0"/>
        <v>OK</v>
      </c>
    </row>
    <row r="52" spans="1:22" s="29" customFormat="1" ht="18" thickBot="1" thickTop="1">
      <c r="A52" s="26" t="s">
        <v>36</v>
      </c>
      <c r="B52" s="26" t="s">
        <v>31</v>
      </c>
      <c r="C52" s="28" t="s">
        <v>173</v>
      </c>
      <c r="D52" s="48" t="s">
        <v>25</v>
      </c>
      <c r="E52" s="48"/>
      <c r="F52" s="44" t="s">
        <v>127</v>
      </c>
      <c r="G52" s="44" t="s">
        <v>137</v>
      </c>
      <c r="H52" s="44"/>
      <c r="I52" s="44"/>
      <c r="J52" s="44"/>
      <c r="K52" s="45" t="s">
        <v>9</v>
      </c>
      <c r="L52" s="46">
        <v>166975</v>
      </c>
      <c r="M52" s="47"/>
      <c r="N52" s="34">
        <f t="shared" si="1"/>
        <v>166975</v>
      </c>
      <c r="O52" s="35"/>
      <c r="P52" s="35"/>
      <c r="Q52" s="35"/>
      <c r="R52" s="46">
        <v>166975</v>
      </c>
      <c r="S52" s="46"/>
      <c r="T52" s="36">
        <f t="shared" si="2"/>
        <v>166975</v>
      </c>
      <c r="U52" s="44" t="s">
        <v>136</v>
      </c>
      <c r="V52" s="42" t="str">
        <f t="shared" si="0"/>
        <v>OK</v>
      </c>
    </row>
    <row r="53" spans="1:22" s="29" customFormat="1" ht="18" thickBot="1" thickTop="1">
      <c r="A53" s="26" t="s">
        <v>36</v>
      </c>
      <c r="B53" s="26" t="s">
        <v>31</v>
      </c>
      <c r="C53" s="28" t="s">
        <v>173</v>
      </c>
      <c r="D53" s="48" t="s">
        <v>25</v>
      </c>
      <c r="E53" s="48"/>
      <c r="F53" s="44" t="s">
        <v>127</v>
      </c>
      <c r="G53" s="44" t="s">
        <v>138</v>
      </c>
      <c r="H53" s="44"/>
      <c r="I53" s="44"/>
      <c r="J53" s="44"/>
      <c r="K53" s="45">
        <v>2013</v>
      </c>
      <c r="L53" s="46">
        <v>300000</v>
      </c>
      <c r="M53" s="47"/>
      <c r="N53" s="34">
        <f t="shared" si="1"/>
        <v>300000</v>
      </c>
      <c r="O53" s="35"/>
      <c r="P53" s="35"/>
      <c r="Q53" s="35"/>
      <c r="R53" s="46"/>
      <c r="S53" s="46"/>
      <c r="T53" s="36">
        <f t="shared" si="2"/>
        <v>0</v>
      </c>
      <c r="U53" s="44" t="s">
        <v>139</v>
      </c>
      <c r="V53" s="42" t="str">
        <f t="shared" si="0"/>
        <v>OK</v>
      </c>
    </row>
    <row r="54" spans="1:22" s="29" customFormat="1" ht="18" thickBot="1" thickTop="1">
      <c r="A54" s="26" t="s">
        <v>36</v>
      </c>
      <c r="B54" s="26" t="s">
        <v>31</v>
      </c>
      <c r="C54" s="43" t="s">
        <v>28</v>
      </c>
      <c r="D54" s="48" t="s">
        <v>28</v>
      </c>
      <c r="E54" s="48"/>
      <c r="F54" s="44" t="s">
        <v>93</v>
      </c>
      <c r="G54" s="44" t="s">
        <v>140</v>
      </c>
      <c r="H54" s="44"/>
      <c r="I54" s="44"/>
      <c r="J54" s="44"/>
      <c r="K54" s="45" t="s">
        <v>11</v>
      </c>
      <c r="L54" s="46">
        <v>1673129.3900000001</v>
      </c>
      <c r="M54" s="47"/>
      <c r="N54" s="34">
        <f t="shared" si="1"/>
        <v>1673129.3900000001</v>
      </c>
      <c r="O54" s="35"/>
      <c r="P54" s="35"/>
      <c r="Q54" s="35"/>
      <c r="R54" s="46">
        <v>448103.55</v>
      </c>
      <c r="S54" s="46"/>
      <c r="T54" s="36">
        <f t="shared" si="2"/>
        <v>448103.55</v>
      </c>
      <c r="U54" s="44" t="s">
        <v>141</v>
      </c>
      <c r="V54" s="42" t="str">
        <f t="shared" si="0"/>
        <v>OK</v>
      </c>
    </row>
    <row r="55" spans="1:22" s="29" customFormat="1" ht="34.5" thickBot="1" thickTop="1">
      <c r="A55" s="26" t="s">
        <v>36</v>
      </c>
      <c r="B55" s="26" t="s">
        <v>31</v>
      </c>
      <c r="C55" s="43" t="s">
        <v>28</v>
      </c>
      <c r="D55" s="48" t="s">
        <v>28</v>
      </c>
      <c r="E55" s="48"/>
      <c r="F55" s="44"/>
      <c r="G55" s="44" t="s">
        <v>142</v>
      </c>
      <c r="H55" s="44"/>
      <c r="I55" s="44"/>
      <c r="J55" s="44"/>
      <c r="K55" s="45" t="s">
        <v>18</v>
      </c>
      <c r="L55" s="46">
        <v>869728.02</v>
      </c>
      <c r="M55" s="47"/>
      <c r="N55" s="34">
        <f t="shared" si="1"/>
        <v>869728.02</v>
      </c>
      <c r="O55" s="35"/>
      <c r="P55" s="35"/>
      <c r="Q55" s="35"/>
      <c r="R55" s="46">
        <v>393245.98</v>
      </c>
      <c r="S55" s="46"/>
      <c r="T55" s="36">
        <f t="shared" si="2"/>
        <v>393245.98</v>
      </c>
      <c r="U55" s="44" t="s">
        <v>143</v>
      </c>
      <c r="V55" s="42" t="str">
        <f t="shared" si="0"/>
        <v>OK</v>
      </c>
    </row>
    <row r="56" spans="1:22" s="29" customFormat="1" ht="34.5" thickBot="1" thickTop="1">
      <c r="A56" s="26" t="s">
        <v>36</v>
      </c>
      <c r="B56" s="26" t="s">
        <v>31</v>
      </c>
      <c r="C56" s="43" t="s">
        <v>28</v>
      </c>
      <c r="D56" s="48" t="s">
        <v>28</v>
      </c>
      <c r="E56" s="48"/>
      <c r="F56" s="44"/>
      <c r="G56" s="44" t="s">
        <v>144</v>
      </c>
      <c r="H56" s="44"/>
      <c r="I56" s="44"/>
      <c r="J56" s="44"/>
      <c r="K56" s="45" t="s">
        <v>11</v>
      </c>
      <c r="L56" s="46">
        <v>419900</v>
      </c>
      <c r="M56" s="47"/>
      <c r="N56" s="34">
        <f t="shared" si="1"/>
        <v>419900</v>
      </c>
      <c r="O56" s="35"/>
      <c r="P56" s="35"/>
      <c r="Q56" s="35"/>
      <c r="R56" s="46">
        <v>132520</v>
      </c>
      <c r="S56" s="46"/>
      <c r="T56" s="36">
        <f t="shared" si="2"/>
        <v>132520</v>
      </c>
      <c r="U56" s="44" t="s">
        <v>143</v>
      </c>
      <c r="V56" s="42" t="str">
        <f t="shared" si="0"/>
        <v>OK</v>
      </c>
    </row>
    <row r="57" spans="1:22" s="29" customFormat="1" ht="18" thickBot="1" thickTop="1">
      <c r="A57" s="26" t="s">
        <v>36</v>
      </c>
      <c r="B57" s="26" t="s">
        <v>31</v>
      </c>
      <c r="C57" s="43" t="s">
        <v>28</v>
      </c>
      <c r="D57" s="48" t="s">
        <v>28</v>
      </c>
      <c r="E57" s="48"/>
      <c r="F57" s="44" t="s">
        <v>145</v>
      </c>
      <c r="G57" s="44" t="s">
        <v>146</v>
      </c>
      <c r="H57" s="44"/>
      <c r="I57" s="44"/>
      <c r="J57" s="44"/>
      <c r="K57" s="45" t="s">
        <v>12</v>
      </c>
      <c r="L57" s="46">
        <v>9148441.65</v>
      </c>
      <c r="M57" s="47">
        <v>300000</v>
      </c>
      <c r="N57" s="34">
        <f t="shared" si="1"/>
        <v>9448441.65</v>
      </c>
      <c r="O57" s="35"/>
      <c r="P57" s="35"/>
      <c r="Q57" s="35"/>
      <c r="R57" s="46">
        <v>2431587.57</v>
      </c>
      <c r="S57" s="46">
        <v>85000</v>
      </c>
      <c r="T57" s="36">
        <f t="shared" si="2"/>
        <v>2516587.57</v>
      </c>
      <c r="U57" s="44" t="s">
        <v>147</v>
      </c>
      <c r="V57" s="42" t="str">
        <f t="shared" si="0"/>
        <v>OK</v>
      </c>
    </row>
    <row r="58" spans="1:22" s="29" customFormat="1" ht="34.5" thickBot="1" thickTop="1">
      <c r="A58" s="26" t="s">
        <v>36</v>
      </c>
      <c r="B58" s="26" t="s">
        <v>31</v>
      </c>
      <c r="C58" s="43" t="s">
        <v>28</v>
      </c>
      <c r="D58" s="48" t="s">
        <v>28</v>
      </c>
      <c r="E58" s="48"/>
      <c r="F58" s="44" t="s">
        <v>148</v>
      </c>
      <c r="G58" s="44" t="s">
        <v>148</v>
      </c>
      <c r="H58" s="44"/>
      <c r="I58" s="44"/>
      <c r="J58" s="44"/>
      <c r="K58" s="45" t="s">
        <v>9</v>
      </c>
      <c r="L58" s="46">
        <v>7911860.75</v>
      </c>
      <c r="M58" s="47"/>
      <c r="N58" s="34">
        <f t="shared" si="1"/>
        <v>7911860.75</v>
      </c>
      <c r="O58" s="35"/>
      <c r="P58" s="35"/>
      <c r="Q58" s="35"/>
      <c r="R58" s="46">
        <v>292000</v>
      </c>
      <c r="S58" s="46"/>
      <c r="T58" s="36">
        <f t="shared" si="2"/>
        <v>292000</v>
      </c>
      <c r="U58" s="44" t="s">
        <v>143</v>
      </c>
      <c r="V58" s="42" t="str">
        <f t="shared" si="0"/>
        <v>OK</v>
      </c>
    </row>
    <row r="59" spans="1:22" s="29" customFormat="1" ht="34.5" thickBot="1" thickTop="1">
      <c r="A59" s="26" t="s">
        <v>36</v>
      </c>
      <c r="B59" s="26" t="s">
        <v>31</v>
      </c>
      <c r="C59" s="43" t="s">
        <v>28</v>
      </c>
      <c r="D59" s="48" t="s">
        <v>28</v>
      </c>
      <c r="E59" s="48"/>
      <c r="F59" s="44"/>
      <c r="G59" s="44" t="s">
        <v>149</v>
      </c>
      <c r="H59" s="44"/>
      <c r="I59" s="44"/>
      <c r="J59" s="44"/>
      <c r="K59" s="45" t="s">
        <v>11</v>
      </c>
      <c r="L59" s="46">
        <v>2592356.12</v>
      </c>
      <c r="M59" s="47"/>
      <c r="N59" s="34">
        <f t="shared" si="1"/>
        <v>2592356.12</v>
      </c>
      <c r="O59" s="35"/>
      <c r="P59" s="35"/>
      <c r="Q59" s="35"/>
      <c r="R59" s="46">
        <v>8856</v>
      </c>
      <c r="S59" s="46"/>
      <c r="T59" s="36">
        <f t="shared" si="2"/>
        <v>8856</v>
      </c>
      <c r="U59" s="44" t="s">
        <v>143</v>
      </c>
      <c r="V59" s="42" t="str">
        <f t="shared" si="0"/>
        <v>OK</v>
      </c>
    </row>
    <row r="60" spans="1:22" s="29" customFormat="1" ht="34.5" thickBot="1" thickTop="1">
      <c r="A60" s="26" t="s">
        <v>36</v>
      </c>
      <c r="B60" s="26" t="s">
        <v>31</v>
      </c>
      <c r="C60" s="43" t="s">
        <v>28</v>
      </c>
      <c r="D60" s="48" t="s">
        <v>28</v>
      </c>
      <c r="E60" s="48"/>
      <c r="F60" s="44" t="s">
        <v>150</v>
      </c>
      <c r="G60" s="44" t="s">
        <v>151</v>
      </c>
      <c r="H60" s="44"/>
      <c r="I60" s="44"/>
      <c r="J60" s="44"/>
      <c r="K60" s="45" t="s">
        <v>12</v>
      </c>
      <c r="L60" s="46">
        <v>8834227.04</v>
      </c>
      <c r="M60" s="47">
        <v>294882</v>
      </c>
      <c r="N60" s="34">
        <f t="shared" si="1"/>
        <v>9129109.04</v>
      </c>
      <c r="O60" s="35"/>
      <c r="P60" s="35"/>
      <c r="Q60" s="35"/>
      <c r="R60" s="46">
        <v>3302795.9</v>
      </c>
      <c r="S60" s="46"/>
      <c r="T60" s="36">
        <f t="shared" si="2"/>
        <v>3302795.9</v>
      </c>
      <c r="U60" s="44" t="s">
        <v>143</v>
      </c>
      <c r="V60" s="42" t="str">
        <f t="shared" si="0"/>
        <v>OK</v>
      </c>
    </row>
    <row r="61" spans="1:22" s="29" customFormat="1" ht="34.5" thickBot="1" thickTop="1">
      <c r="A61" s="26" t="s">
        <v>36</v>
      </c>
      <c r="B61" s="26" t="s">
        <v>31</v>
      </c>
      <c r="C61" s="43" t="s">
        <v>28</v>
      </c>
      <c r="D61" s="48" t="s">
        <v>28</v>
      </c>
      <c r="E61" s="48"/>
      <c r="F61" s="44" t="s">
        <v>150</v>
      </c>
      <c r="G61" s="44" t="s">
        <v>152</v>
      </c>
      <c r="H61" s="44"/>
      <c r="I61" s="44"/>
      <c r="J61" s="44"/>
      <c r="K61" s="45" t="s">
        <v>23</v>
      </c>
      <c r="L61" s="46">
        <v>9364210.150261434</v>
      </c>
      <c r="M61" s="47"/>
      <c r="N61" s="34">
        <f t="shared" si="1"/>
        <v>9364210.150261434</v>
      </c>
      <c r="O61" s="35"/>
      <c r="P61" s="35"/>
      <c r="Q61" s="35"/>
      <c r="R61" s="46">
        <v>642766</v>
      </c>
      <c r="S61" s="46"/>
      <c r="T61" s="36">
        <f t="shared" si="2"/>
        <v>642766</v>
      </c>
      <c r="U61" s="44" t="s">
        <v>143</v>
      </c>
      <c r="V61" s="42" t="str">
        <f t="shared" si="0"/>
        <v>OK</v>
      </c>
    </row>
    <row r="62" spans="1:22" s="29" customFormat="1" ht="18" thickBot="1" thickTop="1">
      <c r="A62" s="26" t="s">
        <v>36</v>
      </c>
      <c r="B62" s="26" t="s">
        <v>31</v>
      </c>
      <c r="C62" s="43" t="s">
        <v>28</v>
      </c>
      <c r="D62" s="48" t="s">
        <v>28</v>
      </c>
      <c r="E62" s="48"/>
      <c r="F62" s="44" t="s">
        <v>34</v>
      </c>
      <c r="G62" s="44" t="s">
        <v>153</v>
      </c>
      <c r="H62" s="44"/>
      <c r="I62" s="44"/>
      <c r="J62" s="44"/>
      <c r="K62" s="45" t="s">
        <v>9</v>
      </c>
      <c r="L62" s="46">
        <v>1636000</v>
      </c>
      <c r="M62" s="47"/>
      <c r="N62" s="34">
        <f t="shared" si="1"/>
        <v>1636000</v>
      </c>
      <c r="O62" s="35"/>
      <c r="P62" s="35"/>
      <c r="Q62" s="35"/>
      <c r="R62" s="46">
        <v>596000</v>
      </c>
      <c r="S62" s="46"/>
      <c r="T62" s="36">
        <f t="shared" si="2"/>
        <v>596000</v>
      </c>
      <c r="U62" s="44" t="s">
        <v>154</v>
      </c>
      <c r="V62" s="42" t="str">
        <f t="shared" si="0"/>
        <v>OK</v>
      </c>
    </row>
    <row r="63" spans="1:22" s="29" customFormat="1" ht="18" thickBot="1" thickTop="1">
      <c r="A63" s="26" t="s">
        <v>36</v>
      </c>
      <c r="B63" s="26" t="s">
        <v>31</v>
      </c>
      <c r="C63" s="43" t="s">
        <v>28</v>
      </c>
      <c r="D63" s="48" t="s">
        <v>28</v>
      </c>
      <c r="E63" s="48"/>
      <c r="F63" s="44" t="s">
        <v>34</v>
      </c>
      <c r="G63" s="44" t="s">
        <v>155</v>
      </c>
      <c r="H63" s="44"/>
      <c r="I63" s="44"/>
      <c r="J63" s="44"/>
      <c r="K63" s="45" t="s">
        <v>11</v>
      </c>
      <c r="L63" s="46">
        <v>1274687.5</v>
      </c>
      <c r="M63" s="47"/>
      <c r="N63" s="34">
        <f t="shared" si="1"/>
        <v>1274687.5</v>
      </c>
      <c r="O63" s="35"/>
      <c r="P63" s="35"/>
      <c r="Q63" s="35"/>
      <c r="R63" s="46">
        <v>34000</v>
      </c>
      <c r="S63" s="46"/>
      <c r="T63" s="36">
        <f t="shared" si="2"/>
        <v>34000</v>
      </c>
      <c r="U63" s="44" t="s">
        <v>156</v>
      </c>
      <c r="V63" s="42" t="str">
        <f t="shared" si="0"/>
        <v>OK</v>
      </c>
    </row>
    <row r="64" spans="1:22" s="29" customFormat="1" ht="18" thickBot="1" thickTop="1">
      <c r="A64" s="26" t="s">
        <v>36</v>
      </c>
      <c r="B64" s="26" t="s">
        <v>31</v>
      </c>
      <c r="C64" s="43" t="s">
        <v>28</v>
      </c>
      <c r="D64" s="48" t="s">
        <v>28</v>
      </c>
      <c r="E64" s="48"/>
      <c r="F64" s="44" t="s">
        <v>34</v>
      </c>
      <c r="G64" s="44" t="s">
        <v>157</v>
      </c>
      <c r="H64" s="44"/>
      <c r="I64" s="44"/>
      <c r="J64" s="44"/>
      <c r="K64" s="45" t="s">
        <v>9</v>
      </c>
      <c r="L64" s="46">
        <v>1056971.73</v>
      </c>
      <c r="M64" s="47"/>
      <c r="N64" s="34">
        <f t="shared" si="1"/>
        <v>1056971.73</v>
      </c>
      <c r="O64" s="35"/>
      <c r="P64" s="35"/>
      <c r="Q64" s="35"/>
      <c r="R64" s="46">
        <v>968031.3300000001</v>
      </c>
      <c r="S64" s="46"/>
      <c r="T64" s="36">
        <f t="shared" si="2"/>
        <v>968031.3300000001</v>
      </c>
      <c r="U64" s="44" t="s">
        <v>154</v>
      </c>
      <c r="V64" s="42" t="str">
        <f t="shared" si="0"/>
        <v>OK</v>
      </c>
    </row>
    <row r="65" spans="1:22" s="29" customFormat="1" ht="18" thickBot="1" thickTop="1">
      <c r="A65" s="26" t="s">
        <v>36</v>
      </c>
      <c r="B65" s="26" t="s">
        <v>31</v>
      </c>
      <c r="C65" s="28" t="s">
        <v>173</v>
      </c>
      <c r="D65" s="48" t="s">
        <v>27</v>
      </c>
      <c r="E65" s="48"/>
      <c r="F65" s="44" t="s">
        <v>14</v>
      </c>
      <c r="G65" s="44" t="s">
        <v>158</v>
      </c>
      <c r="H65" s="44"/>
      <c r="I65" s="44"/>
      <c r="J65" s="44"/>
      <c r="K65" s="45" t="s">
        <v>10</v>
      </c>
      <c r="L65" s="46">
        <v>1087000</v>
      </c>
      <c r="M65" s="47"/>
      <c r="N65" s="34">
        <f t="shared" si="1"/>
        <v>1087000</v>
      </c>
      <c r="O65" s="35"/>
      <c r="P65" s="35"/>
      <c r="Q65" s="35"/>
      <c r="R65" s="46">
        <v>374000</v>
      </c>
      <c r="S65" s="46"/>
      <c r="T65" s="36">
        <f t="shared" si="2"/>
        <v>374000</v>
      </c>
      <c r="U65" s="44" t="s">
        <v>159</v>
      </c>
      <c r="V65" s="42" t="str">
        <f t="shared" si="0"/>
        <v>OK</v>
      </c>
    </row>
    <row r="66" spans="1:22" s="29" customFormat="1" ht="18" thickBot="1" thickTop="1">
      <c r="A66" s="26" t="s">
        <v>36</v>
      </c>
      <c r="B66" s="26" t="s">
        <v>160</v>
      </c>
      <c r="C66" s="28" t="s">
        <v>173</v>
      </c>
      <c r="D66" s="31" t="s">
        <v>25</v>
      </c>
      <c r="E66" s="48"/>
      <c r="F66" s="44" t="s">
        <v>16</v>
      </c>
      <c r="G66" s="44"/>
      <c r="H66" s="44"/>
      <c r="I66" s="44"/>
      <c r="J66" s="44"/>
      <c r="K66" s="45"/>
      <c r="L66" s="46"/>
      <c r="M66" s="47"/>
      <c r="N66" s="34">
        <f t="shared" si="1"/>
        <v>0</v>
      </c>
      <c r="O66" s="35"/>
      <c r="P66" s="35"/>
      <c r="Q66" s="35"/>
      <c r="R66" s="46">
        <v>67723</v>
      </c>
      <c r="S66" s="46"/>
      <c r="T66" s="36">
        <f t="shared" si="2"/>
        <v>67723</v>
      </c>
      <c r="U66" s="44" t="s">
        <v>161</v>
      </c>
      <c r="V66" s="42" t="str">
        <f t="shared" si="0"/>
        <v>Invalid</v>
      </c>
    </row>
    <row r="67" spans="1:22" s="29" customFormat="1" ht="18" thickBot="1" thickTop="1">
      <c r="A67" s="26" t="s">
        <v>36</v>
      </c>
      <c r="B67" s="26" t="s">
        <v>160</v>
      </c>
      <c r="C67" s="28" t="s">
        <v>173</v>
      </c>
      <c r="D67" s="31" t="s">
        <v>25</v>
      </c>
      <c r="E67" s="48"/>
      <c r="F67" s="44" t="s">
        <v>16</v>
      </c>
      <c r="G67" s="44"/>
      <c r="H67" s="44"/>
      <c r="I67" s="44"/>
      <c r="J67" s="44"/>
      <c r="K67" s="45"/>
      <c r="L67" s="46"/>
      <c r="M67" s="47"/>
      <c r="N67" s="34">
        <f t="shared" si="1"/>
        <v>0</v>
      </c>
      <c r="O67" s="35"/>
      <c r="P67" s="35"/>
      <c r="Q67" s="35"/>
      <c r="R67" s="46">
        <v>67482</v>
      </c>
      <c r="S67" s="46"/>
      <c r="T67" s="36">
        <f t="shared" si="2"/>
        <v>67482</v>
      </c>
      <c r="U67" s="44" t="s">
        <v>162</v>
      </c>
      <c r="V67" s="42" t="str">
        <f t="shared" si="0"/>
        <v>Invalid</v>
      </c>
    </row>
    <row r="68" spans="1:22" s="29" customFormat="1" ht="18" thickBot="1" thickTop="1">
      <c r="A68" s="26" t="s">
        <v>36</v>
      </c>
      <c r="B68" s="26" t="s">
        <v>160</v>
      </c>
      <c r="C68" s="28" t="s">
        <v>173</v>
      </c>
      <c r="D68" s="31" t="s">
        <v>25</v>
      </c>
      <c r="E68" s="48"/>
      <c r="F68" s="44" t="s">
        <v>16</v>
      </c>
      <c r="G68" s="44"/>
      <c r="H68" s="44"/>
      <c r="I68" s="44"/>
      <c r="J68" s="44"/>
      <c r="K68" s="45"/>
      <c r="L68" s="46">
        <v>250000</v>
      </c>
      <c r="M68" s="47"/>
      <c r="N68" s="34">
        <f t="shared" si="1"/>
        <v>250000</v>
      </c>
      <c r="O68" s="35"/>
      <c r="P68" s="35"/>
      <c r="Q68" s="35"/>
      <c r="R68" s="46">
        <v>59176.62</v>
      </c>
      <c r="S68" s="46"/>
      <c r="T68" s="36">
        <f t="shared" si="2"/>
        <v>59176.62</v>
      </c>
      <c r="U68" s="44" t="s">
        <v>163</v>
      </c>
      <c r="V68" s="42" t="str">
        <f t="shared" si="0"/>
        <v>OK</v>
      </c>
    </row>
    <row r="69" spans="1:22" s="29" customFormat="1" ht="18" thickBot="1" thickTop="1">
      <c r="A69" s="26" t="s">
        <v>36</v>
      </c>
      <c r="B69" s="26" t="s">
        <v>160</v>
      </c>
      <c r="C69" s="28" t="s">
        <v>173</v>
      </c>
      <c r="D69" s="31" t="s">
        <v>25</v>
      </c>
      <c r="E69" s="48"/>
      <c r="F69" s="44" t="s">
        <v>16</v>
      </c>
      <c r="G69" s="44"/>
      <c r="H69" s="44"/>
      <c r="I69" s="44"/>
      <c r="J69" s="44"/>
      <c r="K69" s="45"/>
      <c r="L69" s="46"/>
      <c r="M69" s="47"/>
      <c r="N69" s="34">
        <f t="shared" si="1"/>
        <v>0</v>
      </c>
      <c r="O69" s="35"/>
      <c r="P69" s="35"/>
      <c r="Q69" s="35"/>
      <c r="R69" s="46">
        <v>18000</v>
      </c>
      <c r="S69" s="46"/>
      <c r="T69" s="36">
        <f t="shared" si="2"/>
        <v>18000</v>
      </c>
      <c r="U69" s="44" t="s">
        <v>164</v>
      </c>
      <c r="V69" s="42" t="str">
        <f t="shared" si="0"/>
        <v>Invalid</v>
      </c>
    </row>
    <row r="70" spans="1:22" s="29" customFormat="1" ht="34.5" thickBot="1" thickTop="1">
      <c r="A70" s="26" t="s">
        <v>36</v>
      </c>
      <c r="B70" s="26" t="s">
        <v>160</v>
      </c>
      <c r="C70" s="28" t="s">
        <v>173</v>
      </c>
      <c r="D70" s="31" t="s">
        <v>25</v>
      </c>
      <c r="E70" s="48"/>
      <c r="F70" s="44" t="s">
        <v>16</v>
      </c>
      <c r="G70" s="44"/>
      <c r="H70" s="44"/>
      <c r="I70" s="44"/>
      <c r="J70" s="44"/>
      <c r="K70" s="45"/>
      <c r="L70" s="46">
        <v>500000</v>
      </c>
      <c r="M70" s="47"/>
      <c r="N70" s="34">
        <f t="shared" si="1"/>
        <v>500000</v>
      </c>
      <c r="O70" s="35"/>
      <c r="P70" s="35"/>
      <c r="Q70" s="35"/>
      <c r="R70" s="46">
        <v>500000</v>
      </c>
      <c r="S70" s="46"/>
      <c r="T70" s="36">
        <f t="shared" si="2"/>
        <v>500000</v>
      </c>
      <c r="U70" s="44" t="s">
        <v>165</v>
      </c>
      <c r="V70" s="42" t="str">
        <f t="shared" si="0"/>
        <v>OK</v>
      </c>
    </row>
    <row r="71" spans="1:22" s="29" customFormat="1" ht="18" thickBot="1" thickTop="1">
      <c r="A71" s="26" t="s">
        <v>36</v>
      </c>
      <c r="B71" s="26" t="s">
        <v>160</v>
      </c>
      <c r="C71" s="28" t="s">
        <v>173</v>
      </c>
      <c r="D71" s="31" t="s">
        <v>25</v>
      </c>
      <c r="E71" s="48"/>
      <c r="F71" s="44" t="s">
        <v>16</v>
      </c>
      <c r="G71" s="44"/>
      <c r="H71" s="44"/>
      <c r="I71" s="44"/>
      <c r="J71" s="44"/>
      <c r="K71" s="45"/>
      <c r="L71" s="46">
        <v>250000</v>
      </c>
      <c r="M71" s="47"/>
      <c r="N71" s="34">
        <f t="shared" si="1"/>
        <v>250000</v>
      </c>
      <c r="O71" s="35"/>
      <c r="P71" s="35"/>
      <c r="Q71" s="35"/>
      <c r="R71" s="46">
        <v>193.15</v>
      </c>
      <c r="S71" s="46"/>
      <c r="T71" s="36">
        <f t="shared" si="2"/>
        <v>193.15</v>
      </c>
      <c r="U71" s="44" t="s">
        <v>166</v>
      </c>
      <c r="V71" s="42" t="str">
        <f t="shared" si="0"/>
        <v>OK</v>
      </c>
    </row>
    <row r="72"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conditionalFormatting sqref="L26:M27">
    <cfRule type="iconSet" priority="1" dxfId="0">
      <iconSet iconSet="3Signs">
        <cfvo type="percent" val="0"/>
        <cfvo type="percent" val="33"/>
        <cfvo type="percent" val="67"/>
      </iconSet>
    </cfRule>
  </conditionalFormatting>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2015-02-25T08:40:42Z</cp:lastPrinted>
  <dcterms:created xsi:type="dcterms:W3CDTF">2007-12-06T07:01:58Z</dcterms:created>
  <dcterms:modified xsi:type="dcterms:W3CDTF">2015-03-03T08:04:54Z</dcterms:modified>
  <cp:category/>
  <cp:version/>
  <cp:contentType/>
  <cp:contentStatus/>
</cp:coreProperties>
</file>